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งบประมาณ 58\งบประมาณ ปี 66\คู่มือการจัดทำงบประมาณประจำปี 66 งบลงทุน\"/>
    </mc:Choice>
  </mc:AlternateContent>
  <xr:revisionPtr revIDLastSave="0" documentId="13_ncr:1_{FAD1C3BD-F279-4131-897F-5CB56546C1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แบบ ง.4-1 ครุศาสตร์" sheetId="10" r:id="rId1"/>
    <sheet name="แบบ ง.4-1 รร.สาธิต" sheetId="51" r:id="rId2"/>
    <sheet name="แบบ ง.4-1 เทคโนโลยีเกษตร" sheetId="13" r:id="rId3"/>
    <sheet name="แบบ ง.4-1 คหกรรม" sheetId="12" r:id="rId4"/>
    <sheet name="แบบ ง.4-1 สื่อสาร" sheetId="52" r:id="rId5"/>
    <sheet name="แบบ ง.4-1 บริหาร" sheetId="9" r:id="rId6"/>
    <sheet name="แบบ ง.4-1 วิทยาศาสตร์" sheetId="50" r:id="rId7"/>
    <sheet name="แบบ ง.4-1 วิศวกรรม" sheetId="48" r:id="rId8"/>
    <sheet name="แบบ ง.4-1 ศิลปกรรม" sheetId="53" r:id="rId9"/>
    <sheet name="แบบ ง.4-1 ศิลปศาสตร์" sheetId="54" r:id="rId10"/>
    <sheet name="แบบ ง.4-1 สถาปัตย์" sheetId="55" r:id="rId11"/>
    <sheet name="แบบ ง.4-1 การแพทย์บูรณาการ" sheetId="56" r:id="rId12"/>
    <sheet name="แบบ ง.4-1 สวส." sheetId="57" r:id="rId13"/>
    <sheet name="แบบ ง.4-1 กองอาคาร" sheetId="58" r:id="rId14"/>
    <sheet name="แบบ ง.4-1 กองนโยบายและแผน" sheetId="59" r:id="rId15"/>
    <sheet name="แบบ ง.4-1 ประชาสัมพันธ์" sheetId="60" r:id="rId16"/>
    <sheet name="แบบ ง.4-1 กพน." sheetId="61" r:id="rId17"/>
    <sheet name="แบบ ง.4-2 สวท." sheetId="62" r:id="rId18"/>
    <sheet name="แบบ ง.4-2 สำนักประกันฯ" sheetId="64" r:id="rId19"/>
    <sheet name="แบบ ง.4-2 กองกลาง" sheetId="65" r:id="rId20"/>
    <sheet name="แบบ ง.4-2 กองคลัง" sheetId="66" r:id="rId21"/>
    <sheet name="แบบ ง.4-2 กบค." sheetId="67" r:id="rId22"/>
    <sheet name="แบบ ง.4-2 สำนักบัณฑิต" sheetId="69" r:id="rId23"/>
    <sheet name="แบบ ง.4-2 กองกฎหมาย" sheetId="70" r:id="rId24"/>
    <sheet name="แบบ ง.4-2 " sheetId="63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" localSheetId="16">#REF!</definedName>
    <definedName name="a" localSheetId="14">#REF!</definedName>
    <definedName name="a" localSheetId="13">#REF!</definedName>
    <definedName name="a" localSheetId="11">#REF!</definedName>
    <definedName name="a" localSheetId="0">#REF!</definedName>
    <definedName name="a" localSheetId="3">#REF!</definedName>
    <definedName name="a" localSheetId="5">#REF!</definedName>
    <definedName name="a" localSheetId="15">#REF!</definedName>
    <definedName name="a" localSheetId="1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2">#REF!</definedName>
    <definedName name="a" localSheetId="4">#REF!</definedName>
    <definedName name="a" localSheetId="24">#REF!</definedName>
    <definedName name="a" localSheetId="21">#REF!</definedName>
    <definedName name="a" localSheetId="23">#REF!</definedName>
    <definedName name="a" localSheetId="19">#REF!</definedName>
    <definedName name="a" localSheetId="20">#REF!</definedName>
    <definedName name="a" localSheetId="17">#REF!</definedName>
    <definedName name="a" localSheetId="22">#REF!</definedName>
    <definedName name="a" localSheetId="18">#REF!</definedName>
    <definedName name="a">#REF!</definedName>
    <definedName name="aa" localSheetId="16">#REF!</definedName>
    <definedName name="aa" localSheetId="14">#REF!</definedName>
    <definedName name="aa" localSheetId="13">#REF!</definedName>
    <definedName name="aa" localSheetId="11">#REF!</definedName>
    <definedName name="aa" localSheetId="0">#REF!</definedName>
    <definedName name="aa" localSheetId="3">#REF!</definedName>
    <definedName name="aa" localSheetId="5">#REF!</definedName>
    <definedName name="aa" localSheetId="15">#REF!</definedName>
    <definedName name="aa" localSheetId="1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 localSheetId="12">#REF!</definedName>
    <definedName name="aa" localSheetId="4">#REF!</definedName>
    <definedName name="aa" localSheetId="24">#REF!</definedName>
    <definedName name="aa" localSheetId="21">#REF!</definedName>
    <definedName name="aa" localSheetId="23">#REF!</definedName>
    <definedName name="aa" localSheetId="19">#REF!</definedName>
    <definedName name="aa" localSheetId="20">#REF!</definedName>
    <definedName name="aa" localSheetId="17">#REF!</definedName>
    <definedName name="aa" localSheetId="22">#REF!</definedName>
    <definedName name="aa" localSheetId="18">#REF!</definedName>
    <definedName name="aa">#REF!</definedName>
    <definedName name="b" localSheetId="16">#REF!</definedName>
    <definedName name="b" localSheetId="14">#REF!</definedName>
    <definedName name="b" localSheetId="13">#REF!</definedName>
    <definedName name="b" localSheetId="11">#REF!</definedName>
    <definedName name="b" localSheetId="0">#REF!</definedName>
    <definedName name="b" localSheetId="3">#REF!</definedName>
    <definedName name="b" localSheetId="5">#REF!</definedName>
    <definedName name="b" localSheetId="15">#REF!</definedName>
    <definedName name="b" localSheetId="1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12">#REF!</definedName>
    <definedName name="b" localSheetId="4">#REF!</definedName>
    <definedName name="b" localSheetId="24">#REF!</definedName>
    <definedName name="b" localSheetId="21">#REF!</definedName>
    <definedName name="b" localSheetId="23">#REF!</definedName>
    <definedName name="b" localSheetId="19">#REF!</definedName>
    <definedName name="b" localSheetId="20">#REF!</definedName>
    <definedName name="b" localSheetId="17">#REF!</definedName>
    <definedName name="b" localSheetId="22">#REF!</definedName>
    <definedName name="b" localSheetId="18">#REF!</definedName>
    <definedName name="b">#REF!</definedName>
    <definedName name="BUid_a" localSheetId="16">#REF!</definedName>
    <definedName name="BUid_a" localSheetId="14">#REF!</definedName>
    <definedName name="BUid_a" localSheetId="13">#REF!</definedName>
    <definedName name="BUid_a" localSheetId="11">#REF!</definedName>
    <definedName name="BUid_a" localSheetId="0">#REF!</definedName>
    <definedName name="BUid_a" localSheetId="3">#REF!</definedName>
    <definedName name="BUid_a" localSheetId="5">#REF!</definedName>
    <definedName name="BUid_a" localSheetId="15">#REF!</definedName>
    <definedName name="BUid_a" localSheetId="1">#REF!</definedName>
    <definedName name="BUid_a" localSheetId="6">#REF!</definedName>
    <definedName name="BUid_a" localSheetId="7">#REF!</definedName>
    <definedName name="BUid_a" localSheetId="8">#REF!</definedName>
    <definedName name="BUid_a" localSheetId="9">#REF!</definedName>
    <definedName name="BUid_a" localSheetId="10">#REF!</definedName>
    <definedName name="BUid_a" localSheetId="12">#REF!</definedName>
    <definedName name="BUid_a" localSheetId="4">#REF!</definedName>
    <definedName name="BUid_a" localSheetId="24">#REF!</definedName>
    <definedName name="BUid_a" localSheetId="21">#REF!</definedName>
    <definedName name="BUid_a" localSheetId="23">#REF!</definedName>
    <definedName name="BUid_a" localSheetId="19">#REF!</definedName>
    <definedName name="BUid_a" localSheetId="20">#REF!</definedName>
    <definedName name="BUid_a" localSheetId="17">#REF!</definedName>
    <definedName name="BUid_a" localSheetId="22">#REF!</definedName>
    <definedName name="BUid_a" localSheetId="18">#REF!</definedName>
    <definedName name="BUid_a">#REF!</definedName>
    <definedName name="d" localSheetId="16">#REF!,#REF!</definedName>
    <definedName name="d" localSheetId="14">#REF!,#REF!</definedName>
    <definedName name="d" localSheetId="13">#REF!,#REF!</definedName>
    <definedName name="d" localSheetId="11">#REF!,#REF!</definedName>
    <definedName name="d" localSheetId="0">#REF!,#REF!</definedName>
    <definedName name="d" localSheetId="3">#REF!,#REF!</definedName>
    <definedName name="d" localSheetId="5">#REF!,#REF!</definedName>
    <definedName name="d" localSheetId="15">#REF!,#REF!</definedName>
    <definedName name="d" localSheetId="1">#REF!,#REF!</definedName>
    <definedName name="d" localSheetId="6">#REF!,#REF!</definedName>
    <definedName name="d" localSheetId="7">#REF!,#REF!</definedName>
    <definedName name="d" localSheetId="8">#REF!,#REF!</definedName>
    <definedName name="d" localSheetId="9">#REF!,#REF!</definedName>
    <definedName name="d" localSheetId="10">#REF!,#REF!</definedName>
    <definedName name="d" localSheetId="12">#REF!,#REF!</definedName>
    <definedName name="d" localSheetId="4">#REF!,#REF!</definedName>
    <definedName name="d" localSheetId="24">#REF!,#REF!</definedName>
    <definedName name="d" localSheetId="21">#REF!,#REF!</definedName>
    <definedName name="d" localSheetId="23">#REF!,#REF!</definedName>
    <definedName name="d" localSheetId="19">#REF!,#REF!</definedName>
    <definedName name="d" localSheetId="20">#REF!,#REF!</definedName>
    <definedName name="d" localSheetId="17">#REF!,#REF!</definedName>
    <definedName name="d" localSheetId="22">#REF!,#REF!</definedName>
    <definedName name="d" localSheetId="18">#REF!,#REF!</definedName>
    <definedName name="d">#REF!,#REF!</definedName>
    <definedName name="invest" localSheetId="16">#REF!,#REF!</definedName>
    <definedName name="invest" localSheetId="14">#REF!,#REF!</definedName>
    <definedName name="invest" localSheetId="13">#REF!,#REF!</definedName>
    <definedName name="invest" localSheetId="11">#REF!,#REF!</definedName>
    <definedName name="invest" localSheetId="0">#REF!,#REF!</definedName>
    <definedName name="invest" localSheetId="3">#REF!,#REF!</definedName>
    <definedName name="invest" localSheetId="5">#REF!,#REF!</definedName>
    <definedName name="invest" localSheetId="15">#REF!,#REF!</definedName>
    <definedName name="invest" localSheetId="1">#REF!,#REF!</definedName>
    <definedName name="invest" localSheetId="6">#REF!,#REF!</definedName>
    <definedName name="invest" localSheetId="7">#REF!,#REF!</definedName>
    <definedName name="invest" localSheetId="8">#REF!,#REF!</definedName>
    <definedName name="invest" localSheetId="9">#REF!,#REF!</definedName>
    <definedName name="invest" localSheetId="10">#REF!,#REF!</definedName>
    <definedName name="invest" localSheetId="12">#REF!,#REF!</definedName>
    <definedName name="invest" localSheetId="4">#REF!,#REF!</definedName>
    <definedName name="invest" localSheetId="24">#REF!,#REF!</definedName>
    <definedName name="invest" localSheetId="21">#REF!,#REF!</definedName>
    <definedName name="invest" localSheetId="23">#REF!,#REF!</definedName>
    <definedName name="invest" localSheetId="19">#REF!,#REF!</definedName>
    <definedName name="invest" localSheetId="20">#REF!,#REF!</definedName>
    <definedName name="invest" localSheetId="17">#REF!,#REF!</definedName>
    <definedName name="invest" localSheetId="22">#REF!,#REF!</definedName>
    <definedName name="invest" localSheetId="18">#REF!,#REF!</definedName>
    <definedName name="invest">#REF!,#REF!</definedName>
    <definedName name="invest_1000up" localSheetId="16">#REF!,#REF!</definedName>
    <definedName name="invest_1000up" localSheetId="14">#REF!,#REF!</definedName>
    <definedName name="invest_1000up" localSheetId="13">#REF!,#REF!</definedName>
    <definedName name="invest_1000up" localSheetId="11">#REF!,#REF!</definedName>
    <definedName name="invest_1000up" localSheetId="0">#REF!,#REF!</definedName>
    <definedName name="invest_1000up" localSheetId="3">#REF!,#REF!</definedName>
    <definedName name="invest_1000up" localSheetId="5">#REF!,#REF!</definedName>
    <definedName name="invest_1000up" localSheetId="15">#REF!,#REF!</definedName>
    <definedName name="invest_1000up" localSheetId="1">#REF!,#REF!</definedName>
    <definedName name="invest_1000up" localSheetId="6">#REF!,#REF!</definedName>
    <definedName name="invest_1000up" localSheetId="7">#REF!,#REF!</definedName>
    <definedName name="invest_1000up" localSheetId="8">#REF!,#REF!</definedName>
    <definedName name="invest_1000up" localSheetId="9">#REF!,#REF!</definedName>
    <definedName name="invest_1000up" localSheetId="10">#REF!,#REF!</definedName>
    <definedName name="invest_1000up" localSheetId="12">#REF!,#REF!</definedName>
    <definedName name="invest_1000up" localSheetId="4">#REF!,#REF!</definedName>
    <definedName name="invest_1000up" localSheetId="24">#REF!,#REF!</definedName>
    <definedName name="invest_1000up" localSheetId="21">#REF!,#REF!</definedName>
    <definedName name="invest_1000up" localSheetId="23">#REF!,#REF!</definedName>
    <definedName name="invest_1000up" localSheetId="19">#REF!,#REF!</definedName>
    <definedName name="invest_1000up" localSheetId="20">#REF!,#REF!</definedName>
    <definedName name="invest_1000up" localSheetId="17">#REF!,#REF!</definedName>
    <definedName name="invest_1000up" localSheetId="22">#REF!,#REF!</definedName>
    <definedName name="invest_1000up" localSheetId="18">#REF!,#REF!</definedName>
    <definedName name="invest_1000up">#REF!,#REF!</definedName>
    <definedName name="_xlnm.Print_Area" localSheetId="16">'แบบ ง.4-1 กพน.'!$A$1:$T$33</definedName>
    <definedName name="_xlnm.Print_Area" localSheetId="14">'แบบ ง.4-1 กองนโยบายและแผน'!$A$1:$T$23</definedName>
    <definedName name="_xlnm.Print_Area" localSheetId="13">'แบบ ง.4-1 กองอาคาร'!$A$1:$T$32</definedName>
    <definedName name="_xlnm.Print_Area" localSheetId="11">'แบบ ง.4-1 การแพทย์บูรณาการ'!$A$1:$T$27</definedName>
    <definedName name="_xlnm.Print_Area" localSheetId="0">'แบบ ง.4-1 ครุศาสตร์'!$A$1:$T$79</definedName>
    <definedName name="_xlnm.Print_Area" localSheetId="3">'แบบ ง.4-1 คหกรรม'!$A$1:$T$28</definedName>
    <definedName name="_xlnm.Print_Area" localSheetId="2">'แบบ ง.4-1 เทคโนโลยีเกษตร'!$A$1:$T$53</definedName>
    <definedName name="_xlnm.Print_Area" localSheetId="5">'แบบ ง.4-1 บริหาร'!$A$1:$T$43</definedName>
    <definedName name="_xlnm.Print_Area" localSheetId="15">'แบบ ง.4-1 ประชาสัมพันธ์'!$A$1:$T$22</definedName>
    <definedName name="_xlnm.Print_Area" localSheetId="1">'แบบ ง.4-1 รร.สาธิต'!$A$1:$T$24</definedName>
    <definedName name="_xlnm.Print_Area" localSheetId="6">'แบบ ง.4-1 วิทยาศาสตร์'!$A$1:$T$144</definedName>
    <definedName name="_xlnm.Print_Area" localSheetId="7">'แบบ ง.4-1 วิศวกรรม'!$A$1:$T$130</definedName>
    <definedName name="_xlnm.Print_Area" localSheetId="8">'แบบ ง.4-1 ศิลปกรรม'!$A$1:$T$61</definedName>
    <definedName name="_xlnm.Print_Area" localSheetId="9">'แบบ ง.4-1 ศิลปศาสตร์'!$A$1:$T$43</definedName>
    <definedName name="_xlnm.Print_Area" localSheetId="10">'แบบ ง.4-1 สถาปัตย์'!$A$1:$T$20</definedName>
    <definedName name="_xlnm.Print_Area" localSheetId="12">'แบบ ง.4-1 สวส.'!$A$1:$T$35</definedName>
    <definedName name="_xlnm.Print_Area" localSheetId="4">'แบบ ง.4-1 สื่อสาร'!$A$1:$T$28</definedName>
    <definedName name="_xlnm.Print_Area" localSheetId="24">'แบบ ง.4-2 '!$A$1:$O$16</definedName>
    <definedName name="_xlnm.Print_Area" localSheetId="21">'แบบ ง.4-2 กบค.'!$A$1:$O$21</definedName>
    <definedName name="_xlnm.Print_Area" localSheetId="23">'แบบ ง.4-2 กองกฎหมาย'!$A$1:$O$21</definedName>
    <definedName name="_xlnm.Print_Area" localSheetId="19">'แบบ ง.4-2 กองกลาง'!$A$1:$O$32</definedName>
    <definedName name="_xlnm.Print_Area" localSheetId="20">'แบบ ง.4-2 กองคลัง'!$A$1:$O$21</definedName>
    <definedName name="_xlnm.Print_Area" localSheetId="17">'แบบ ง.4-2 สวท.'!$A$1:$O$23</definedName>
    <definedName name="_xlnm.Print_Area" localSheetId="22">'แบบ ง.4-2 สำนักบัณฑิต'!$A$1:$O$21</definedName>
    <definedName name="_xlnm.Print_Area" localSheetId="18">'แบบ ง.4-2 สำนักประกันฯ'!$A$1:$O$18</definedName>
    <definedName name="_xlnm.Print_Area">#REF!</definedName>
    <definedName name="PRINT_AREA_ME" localSheetId="16">#REF!</definedName>
    <definedName name="PRINT_AREA_ME" localSheetId="14">#REF!</definedName>
    <definedName name="PRINT_AREA_ME" localSheetId="13">#REF!</definedName>
    <definedName name="PRINT_AREA_ME" localSheetId="11">#REF!</definedName>
    <definedName name="PRINT_AREA_ME" localSheetId="0">#REF!</definedName>
    <definedName name="PRINT_AREA_ME" localSheetId="3">#REF!</definedName>
    <definedName name="PRINT_AREA_ME" localSheetId="5">#REF!</definedName>
    <definedName name="PRINT_AREA_ME" localSheetId="15">#REF!</definedName>
    <definedName name="PRINT_AREA_ME" localSheetId="1">#REF!</definedName>
    <definedName name="PRINT_AREA_ME" localSheetId="6">#REF!</definedName>
    <definedName name="PRINT_AREA_ME" localSheetId="7">#REF!</definedName>
    <definedName name="PRINT_AREA_ME" localSheetId="8">#REF!</definedName>
    <definedName name="PRINT_AREA_ME" localSheetId="9">#REF!</definedName>
    <definedName name="PRINT_AREA_ME" localSheetId="10">#REF!</definedName>
    <definedName name="PRINT_AREA_ME" localSheetId="12">#REF!</definedName>
    <definedName name="PRINT_AREA_ME" localSheetId="4">#REF!</definedName>
    <definedName name="PRINT_AREA_ME" localSheetId="24">#REF!</definedName>
    <definedName name="PRINT_AREA_ME" localSheetId="21">#REF!</definedName>
    <definedName name="PRINT_AREA_ME" localSheetId="23">#REF!</definedName>
    <definedName name="PRINT_AREA_ME" localSheetId="19">#REF!</definedName>
    <definedName name="PRINT_AREA_ME" localSheetId="20">#REF!</definedName>
    <definedName name="PRINT_AREA_ME" localSheetId="17">#REF!</definedName>
    <definedName name="PRINT_AREA_ME" localSheetId="22">#REF!</definedName>
    <definedName name="PRINT_AREA_ME" localSheetId="18">#REF!</definedName>
    <definedName name="PRINT_AREA_ME">#REF!</definedName>
    <definedName name="PRINT_AREA_MI" localSheetId="16">#REF!</definedName>
    <definedName name="PRINT_AREA_MI" localSheetId="14">#REF!</definedName>
    <definedName name="PRINT_AREA_MI" localSheetId="13">#REF!</definedName>
    <definedName name="PRINT_AREA_MI" localSheetId="11">#REF!</definedName>
    <definedName name="PRINT_AREA_MI" localSheetId="0">#REF!</definedName>
    <definedName name="PRINT_AREA_MI" localSheetId="3">#REF!</definedName>
    <definedName name="PRINT_AREA_MI" localSheetId="5">#REF!</definedName>
    <definedName name="PRINT_AREA_MI" localSheetId="15">#REF!</definedName>
    <definedName name="PRINT_AREA_MI" localSheetId="1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2">#REF!</definedName>
    <definedName name="PRINT_AREA_MI" localSheetId="4">#REF!</definedName>
    <definedName name="PRINT_AREA_MI" localSheetId="24">#REF!</definedName>
    <definedName name="PRINT_AREA_MI" localSheetId="21">#REF!</definedName>
    <definedName name="PRINT_AREA_MI" localSheetId="23">#REF!</definedName>
    <definedName name="PRINT_AREA_MI" localSheetId="19">#REF!</definedName>
    <definedName name="PRINT_AREA_MI" localSheetId="20">#REF!</definedName>
    <definedName name="PRINT_AREA_MI" localSheetId="17">#REF!</definedName>
    <definedName name="PRINT_AREA_MI" localSheetId="22">#REF!</definedName>
    <definedName name="PRINT_AREA_MI" localSheetId="18">#REF!</definedName>
    <definedName name="PRINT_AREA_MI">#REF!</definedName>
    <definedName name="_xlnm.Print_Titles" localSheetId="16">'แบบ ง.4-1 กพน.'!$4:$6</definedName>
    <definedName name="_xlnm.Print_Titles" localSheetId="14">'แบบ ง.4-1 กองนโยบายและแผน'!$4:$6</definedName>
    <definedName name="_xlnm.Print_Titles" localSheetId="13">'แบบ ง.4-1 กองอาคาร'!$4:$6</definedName>
    <definedName name="_xlnm.Print_Titles" localSheetId="11">'แบบ ง.4-1 การแพทย์บูรณาการ'!$4:$6</definedName>
    <definedName name="_xlnm.Print_Titles" localSheetId="0">'แบบ ง.4-1 ครุศาสตร์'!$4:$6</definedName>
    <definedName name="_xlnm.Print_Titles" localSheetId="3">'แบบ ง.4-1 คหกรรม'!$4:$6</definedName>
    <definedName name="_xlnm.Print_Titles" localSheetId="2">'แบบ ง.4-1 เทคโนโลยีเกษตร'!$4:$6</definedName>
    <definedName name="_xlnm.Print_Titles" localSheetId="5">'แบบ ง.4-1 บริหาร'!$4:$6</definedName>
    <definedName name="_xlnm.Print_Titles" localSheetId="15">'แบบ ง.4-1 ประชาสัมพันธ์'!$4:$6</definedName>
    <definedName name="_xlnm.Print_Titles" localSheetId="1">'แบบ ง.4-1 รร.สาธิต'!$4:$6</definedName>
    <definedName name="_xlnm.Print_Titles" localSheetId="6">'แบบ ง.4-1 วิทยาศาสตร์'!$4:$6</definedName>
    <definedName name="_xlnm.Print_Titles" localSheetId="7">'แบบ ง.4-1 วิศวกรรม'!$4:$6</definedName>
    <definedName name="_xlnm.Print_Titles" localSheetId="8">'แบบ ง.4-1 ศิลปกรรม'!$4:$6</definedName>
    <definedName name="_xlnm.Print_Titles" localSheetId="9">'แบบ ง.4-1 ศิลปศาสตร์'!$4:$6</definedName>
    <definedName name="_xlnm.Print_Titles" localSheetId="10">'แบบ ง.4-1 สถาปัตย์'!$4:$6</definedName>
    <definedName name="_xlnm.Print_Titles" localSheetId="12">'แบบ ง.4-1 สวส.'!$4:$6</definedName>
    <definedName name="_xlnm.Print_Titles" localSheetId="4">'แบบ ง.4-1 สื่อสาร'!$4:$6</definedName>
    <definedName name="_xlnm.Print_Titles" localSheetId="24">'แบบ ง.4-2 '!$4:$6</definedName>
    <definedName name="_xlnm.Print_Titles" localSheetId="21">'แบบ ง.4-2 กบค.'!$4:$6</definedName>
    <definedName name="_xlnm.Print_Titles" localSheetId="23">'แบบ ง.4-2 กองกฎหมาย'!$4:$6</definedName>
    <definedName name="_xlnm.Print_Titles" localSheetId="19">'แบบ ง.4-2 กองกลาง'!$4:$6</definedName>
    <definedName name="_xlnm.Print_Titles" localSheetId="20">'แบบ ง.4-2 กองคลัง'!$4:$6</definedName>
    <definedName name="_xlnm.Print_Titles" localSheetId="17">'แบบ ง.4-2 สวท.'!$4:$6</definedName>
    <definedName name="_xlnm.Print_Titles" localSheetId="22">'แบบ ง.4-2 สำนักบัณฑิต'!$4:$6</definedName>
    <definedName name="_xlnm.Print_Titles" localSheetId="18">'แบบ ง.4-2 สำนักประกันฯ'!$4:$6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 localSheetId="16">#REF!</definedName>
    <definedName name="Q_01Government_ครอง" localSheetId="14">#REF!</definedName>
    <definedName name="Q_01Government_ครอง" localSheetId="13">#REF!</definedName>
    <definedName name="Q_01Government_ครอง" localSheetId="11">#REF!</definedName>
    <definedName name="Q_01Government_ครอง" localSheetId="0">#REF!</definedName>
    <definedName name="Q_01Government_ครอง" localSheetId="3">#REF!</definedName>
    <definedName name="Q_01Government_ครอง" localSheetId="5">#REF!</definedName>
    <definedName name="Q_01Government_ครอง" localSheetId="15">#REF!</definedName>
    <definedName name="Q_01Government_ครอง" localSheetId="1">#REF!</definedName>
    <definedName name="Q_01Government_ครอง" localSheetId="6">#REF!</definedName>
    <definedName name="Q_01Government_ครอง" localSheetId="7">#REF!</definedName>
    <definedName name="Q_01Government_ครอง" localSheetId="8">#REF!</definedName>
    <definedName name="Q_01Government_ครอง" localSheetId="9">#REF!</definedName>
    <definedName name="Q_01Government_ครอง" localSheetId="10">#REF!</definedName>
    <definedName name="Q_01Government_ครอง" localSheetId="12">#REF!</definedName>
    <definedName name="Q_01Government_ครอง" localSheetId="4">#REF!</definedName>
    <definedName name="Q_01Government_ครอง" localSheetId="24">#REF!</definedName>
    <definedName name="Q_01Government_ครอง" localSheetId="21">#REF!</definedName>
    <definedName name="Q_01Government_ครอง" localSheetId="23">#REF!</definedName>
    <definedName name="Q_01Government_ครอง" localSheetId="19">#REF!</definedName>
    <definedName name="Q_01Government_ครอง" localSheetId="20">#REF!</definedName>
    <definedName name="Q_01Government_ครอง" localSheetId="17">#REF!</definedName>
    <definedName name="Q_01Government_ครอง" localSheetId="22">#REF!</definedName>
    <definedName name="Q_01Government_ครอง" localSheetId="18">#REF!</definedName>
    <definedName name="Q_01Government_ครอง">#REF!</definedName>
    <definedName name="Q_02Government_ว่าง" localSheetId="16">#REF!</definedName>
    <definedName name="Q_02Government_ว่าง" localSheetId="14">#REF!</definedName>
    <definedName name="Q_02Government_ว่าง" localSheetId="13">#REF!</definedName>
    <definedName name="Q_02Government_ว่าง" localSheetId="11">#REF!</definedName>
    <definedName name="Q_02Government_ว่าง" localSheetId="0">#REF!</definedName>
    <definedName name="Q_02Government_ว่าง" localSheetId="3">#REF!</definedName>
    <definedName name="Q_02Government_ว่าง" localSheetId="5">#REF!</definedName>
    <definedName name="Q_02Government_ว่าง" localSheetId="15">#REF!</definedName>
    <definedName name="Q_02Government_ว่าง" localSheetId="1">#REF!</definedName>
    <definedName name="Q_02Government_ว่าง" localSheetId="6">#REF!</definedName>
    <definedName name="Q_02Government_ว่าง" localSheetId="7">#REF!</definedName>
    <definedName name="Q_02Government_ว่าง" localSheetId="8">#REF!</definedName>
    <definedName name="Q_02Government_ว่าง" localSheetId="9">#REF!</definedName>
    <definedName name="Q_02Government_ว่าง" localSheetId="10">#REF!</definedName>
    <definedName name="Q_02Government_ว่าง" localSheetId="12">#REF!</definedName>
    <definedName name="Q_02Government_ว่าง" localSheetId="4">#REF!</definedName>
    <definedName name="Q_02Government_ว่าง" localSheetId="24">#REF!</definedName>
    <definedName name="Q_02Government_ว่าง" localSheetId="21">#REF!</definedName>
    <definedName name="Q_02Government_ว่าง" localSheetId="23">#REF!</definedName>
    <definedName name="Q_02Government_ว่าง" localSheetId="19">#REF!</definedName>
    <definedName name="Q_02Government_ว่าง" localSheetId="20">#REF!</definedName>
    <definedName name="Q_02Government_ว่าง" localSheetId="17">#REF!</definedName>
    <definedName name="Q_02Government_ว่าง" localSheetId="22">#REF!</definedName>
    <definedName name="Q_02Government_ว่าง" localSheetId="18">#REF!</definedName>
    <definedName name="Q_02Government_ว่าง">#REF!</definedName>
    <definedName name="Q_06TotalGovern" localSheetId="16">#REF!</definedName>
    <definedName name="Q_06TotalGovern" localSheetId="14">#REF!</definedName>
    <definedName name="Q_06TotalGovern" localSheetId="13">#REF!</definedName>
    <definedName name="Q_06TotalGovern" localSheetId="11">#REF!</definedName>
    <definedName name="Q_06TotalGovern" localSheetId="0">#REF!</definedName>
    <definedName name="Q_06TotalGovern" localSheetId="3">#REF!</definedName>
    <definedName name="Q_06TotalGovern" localSheetId="5">#REF!</definedName>
    <definedName name="Q_06TotalGovern" localSheetId="15">#REF!</definedName>
    <definedName name="Q_06TotalGovern" localSheetId="1">#REF!</definedName>
    <definedName name="Q_06TotalGovern" localSheetId="6">#REF!</definedName>
    <definedName name="Q_06TotalGovern" localSheetId="7">#REF!</definedName>
    <definedName name="Q_06TotalGovern" localSheetId="8">#REF!</definedName>
    <definedName name="Q_06TotalGovern" localSheetId="9">#REF!</definedName>
    <definedName name="Q_06TotalGovern" localSheetId="10">#REF!</definedName>
    <definedName name="Q_06TotalGovern" localSheetId="12">#REF!</definedName>
    <definedName name="Q_06TotalGovern" localSheetId="4">#REF!</definedName>
    <definedName name="Q_06TotalGovern" localSheetId="24">#REF!</definedName>
    <definedName name="Q_06TotalGovern" localSheetId="21">#REF!</definedName>
    <definedName name="Q_06TotalGovern" localSheetId="23">#REF!</definedName>
    <definedName name="Q_06TotalGovern" localSheetId="19">#REF!</definedName>
    <definedName name="Q_06TotalGovern" localSheetId="20">#REF!</definedName>
    <definedName name="Q_06TotalGovern" localSheetId="17">#REF!</definedName>
    <definedName name="Q_06TotalGovern" localSheetId="22">#REF!</definedName>
    <definedName name="Q_06TotalGovern" localSheetId="18">#REF!</definedName>
    <definedName name="Q_06TotalGovern">#REF!</definedName>
    <definedName name="Q_07TotalGovern_ครอง" localSheetId="16">#REF!</definedName>
    <definedName name="Q_07TotalGovern_ครอง" localSheetId="14">#REF!</definedName>
    <definedName name="Q_07TotalGovern_ครอง" localSheetId="13">#REF!</definedName>
    <definedName name="Q_07TotalGovern_ครอง" localSheetId="11">#REF!</definedName>
    <definedName name="Q_07TotalGovern_ครอง" localSheetId="0">#REF!</definedName>
    <definedName name="Q_07TotalGovern_ครอง" localSheetId="3">#REF!</definedName>
    <definedName name="Q_07TotalGovern_ครอง" localSheetId="5">#REF!</definedName>
    <definedName name="Q_07TotalGovern_ครอง" localSheetId="15">#REF!</definedName>
    <definedName name="Q_07TotalGovern_ครอง" localSheetId="1">#REF!</definedName>
    <definedName name="Q_07TotalGovern_ครอง" localSheetId="6">#REF!</definedName>
    <definedName name="Q_07TotalGovern_ครอง" localSheetId="7">#REF!</definedName>
    <definedName name="Q_07TotalGovern_ครอง" localSheetId="8">#REF!</definedName>
    <definedName name="Q_07TotalGovern_ครอง" localSheetId="9">#REF!</definedName>
    <definedName name="Q_07TotalGovern_ครอง" localSheetId="10">#REF!</definedName>
    <definedName name="Q_07TotalGovern_ครอง" localSheetId="12">#REF!</definedName>
    <definedName name="Q_07TotalGovern_ครอง" localSheetId="4">#REF!</definedName>
    <definedName name="Q_07TotalGovern_ครอง" localSheetId="24">#REF!</definedName>
    <definedName name="Q_07TotalGovern_ครอง" localSheetId="21">#REF!</definedName>
    <definedName name="Q_07TotalGovern_ครอง" localSheetId="23">#REF!</definedName>
    <definedName name="Q_07TotalGovern_ครอง" localSheetId="19">#REF!</definedName>
    <definedName name="Q_07TotalGovern_ครอง" localSheetId="20">#REF!</definedName>
    <definedName name="Q_07TotalGovern_ครอง" localSheetId="17">#REF!</definedName>
    <definedName name="Q_07TotalGovern_ครอง" localSheetId="22">#REF!</definedName>
    <definedName name="Q_07TotalGovern_ครอง" localSheetId="18">#REF!</definedName>
    <definedName name="Q_07TotalGovern_ครอง">#REF!</definedName>
    <definedName name="s" localSheetId="16">#REF!,#REF!</definedName>
    <definedName name="s" localSheetId="14">#REF!,#REF!</definedName>
    <definedName name="s" localSheetId="13">#REF!,#REF!</definedName>
    <definedName name="s" localSheetId="11">#REF!,#REF!</definedName>
    <definedName name="s" localSheetId="0">#REF!,#REF!</definedName>
    <definedName name="s" localSheetId="3">#REF!,#REF!</definedName>
    <definedName name="s" localSheetId="5">#REF!,#REF!</definedName>
    <definedName name="s" localSheetId="15">#REF!,#REF!</definedName>
    <definedName name="s" localSheetId="1">#REF!,#REF!</definedName>
    <definedName name="s" localSheetId="6">#REF!,#REF!</definedName>
    <definedName name="s" localSheetId="7">#REF!,#REF!</definedName>
    <definedName name="s" localSheetId="8">#REF!,#REF!</definedName>
    <definedName name="s" localSheetId="9">#REF!,#REF!</definedName>
    <definedName name="s" localSheetId="10">#REF!,#REF!</definedName>
    <definedName name="s" localSheetId="12">#REF!,#REF!</definedName>
    <definedName name="s" localSheetId="4">#REF!,#REF!</definedName>
    <definedName name="s" localSheetId="24">#REF!,#REF!</definedName>
    <definedName name="s" localSheetId="21">#REF!,#REF!</definedName>
    <definedName name="s" localSheetId="23">#REF!,#REF!</definedName>
    <definedName name="s" localSheetId="19">#REF!,#REF!</definedName>
    <definedName name="s" localSheetId="20">#REF!,#REF!</definedName>
    <definedName name="s" localSheetId="17">#REF!,#REF!</definedName>
    <definedName name="s" localSheetId="22">#REF!,#REF!</definedName>
    <definedName name="s" localSheetId="18">#REF!,#REF!</definedName>
    <definedName name="s">#REF!,#REF!</definedName>
    <definedName name="SAPBEXdnldView" hidden="1">"41AIXPC4NJ1Q0RY1SSD40KJLS"</definedName>
    <definedName name="SAPBEXsysID" hidden="1">"BWP"</definedName>
    <definedName name="sss" localSheetId="16">#REF!,#REF!</definedName>
    <definedName name="sss" localSheetId="14">#REF!,#REF!</definedName>
    <definedName name="sss" localSheetId="13">#REF!,#REF!</definedName>
    <definedName name="sss" localSheetId="11">#REF!,#REF!</definedName>
    <definedName name="sss" localSheetId="0">#REF!,#REF!</definedName>
    <definedName name="sss" localSheetId="3">#REF!,#REF!</definedName>
    <definedName name="sss" localSheetId="5">#REF!,#REF!</definedName>
    <definedName name="sss" localSheetId="15">#REF!,#REF!</definedName>
    <definedName name="sss" localSheetId="1">#REF!,#REF!</definedName>
    <definedName name="sss" localSheetId="6">#REF!,#REF!</definedName>
    <definedName name="sss" localSheetId="7">#REF!,#REF!</definedName>
    <definedName name="sss" localSheetId="8">#REF!,#REF!</definedName>
    <definedName name="sss" localSheetId="9">#REF!,#REF!</definedName>
    <definedName name="sss" localSheetId="10">#REF!,#REF!</definedName>
    <definedName name="sss" localSheetId="12">#REF!,#REF!</definedName>
    <definedName name="sss" localSheetId="4">#REF!,#REF!</definedName>
    <definedName name="sss" localSheetId="24">#REF!,#REF!</definedName>
    <definedName name="sss" localSheetId="21">#REF!,#REF!</definedName>
    <definedName name="sss" localSheetId="23">#REF!,#REF!</definedName>
    <definedName name="sss" localSheetId="19">#REF!,#REF!</definedName>
    <definedName name="sss" localSheetId="20">#REF!,#REF!</definedName>
    <definedName name="sss" localSheetId="17">#REF!,#REF!</definedName>
    <definedName name="sss" localSheetId="22">#REF!,#REF!</definedName>
    <definedName name="sss" localSheetId="18">#REF!,#REF!</definedName>
    <definedName name="sss">#REF!,#REF!</definedName>
    <definedName name="ssss" localSheetId="16">#REF!,#REF!</definedName>
    <definedName name="ssss" localSheetId="14">#REF!,#REF!</definedName>
    <definedName name="ssss" localSheetId="13">#REF!,#REF!</definedName>
    <definedName name="ssss" localSheetId="11">#REF!,#REF!</definedName>
    <definedName name="ssss" localSheetId="0">#REF!,#REF!</definedName>
    <definedName name="ssss" localSheetId="3">#REF!,#REF!</definedName>
    <definedName name="ssss" localSheetId="5">#REF!,#REF!</definedName>
    <definedName name="ssss" localSheetId="15">#REF!,#REF!</definedName>
    <definedName name="ssss" localSheetId="1">#REF!,#REF!</definedName>
    <definedName name="ssss" localSheetId="6">#REF!,#REF!</definedName>
    <definedName name="ssss" localSheetId="7">#REF!,#REF!</definedName>
    <definedName name="ssss" localSheetId="8">#REF!,#REF!</definedName>
    <definedName name="ssss" localSheetId="9">#REF!,#REF!</definedName>
    <definedName name="ssss" localSheetId="10">#REF!,#REF!</definedName>
    <definedName name="ssss" localSheetId="12">#REF!,#REF!</definedName>
    <definedName name="ssss" localSheetId="4">#REF!,#REF!</definedName>
    <definedName name="ssss" localSheetId="24">#REF!,#REF!</definedName>
    <definedName name="ssss" localSheetId="21">#REF!,#REF!</definedName>
    <definedName name="ssss" localSheetId="23">#REF!,#REF!</definedName>
    <definedName name="ssss" localSheetId="19">#REF!,#REF!</definedName>
    <definedName name="ssss" localSheetId="20">#REF!,#REF!</definedName>
    <definedName name="ssss" localSheetId="17">#REF!,#REF!</definedName>
    <definedName name="ssss" localSheetId="22">#REF!,#REF!</definedName>
    <definedName name="ssss" localSheetId="18">#REF!,#REF!</definedName>
    <definedName name="ssss">#REF!,#REF!</definedName>
    <definedName name="sum" localSheetId="16">#REF!</definedName>
    <definedName name="sum" localSheetId="14">#REF!</definedName>
    <definedName name="sum" localSheetId="13">#REF!</definedName>
    <definedName name="sum" localSheetId="11">#REF!</definedName>
    <definedName name="sum" localSheetId="0">#REF!</definedName>
    <definedName name="sum" localSheetId="3">#REF!</definedName>
    <definedName name="sum" localSheetId="5">#REF!</definedName>
    <definedName name="sum" localSheetId="15">#REF!</definedName>
    <definedName name="sum" localSheetId="1">#REF!</definedName>
    <definedName name="sum" localSheetId="6">#REF!</definedName>
    <definedName name="sum" localSheetId="7">#REF!</definedName>
    <definedName name="sum" localSheetId="8">#REF!</definedName>
    <definedName name="sum" localSheetId="9">#REF!</definedName>
    <definedName name="sum" localSheetId="10">#REF!</definedName>
    <definedName name="sum" localSheetId="12">#REF!</definedName>
    <definedName name="sum" localSheetId="4">#REF!</definedName>
    <definedName name="sum" localSheetId="24">#REF!</definedName>
    <definedName name="sum" localSheetId="21">#REF!</definedName>
    <definedName name="sum" localSheetId="23">#REF!</definedName>
    <definedName name="sum" localSheetId="19">#REF!</definedName>
    <definedName name="sum" localSheetId="20">#REF!</definedName>
    <definedName name="sum" localSheetId="17">#REF!</definedName>
    <definedName name="sum" localSheetId="22">#REF!</definedName>
    <definedName name="sum" localSheetId="18">#REF!</definedName>
    <definedName name="sum">#REF!</definedName>
    <definedName name="sum_1000up" localSheetId="16">#REF!,#REF!</definedName>
    <definedName name="sum_1000up" localSheetId="14">#REF!,#REF!</definedName>
    <definedName name="sum_1000up" localSheetId="13">#REF!,#REF!</definedName>
    <definedName name="sum_1000up" localSheetId="11">#REF!,#REF!</definedName>
    <definedName name="sum_1000up" localSheetId="0">#REF!,#REF!</definedName>
    <definedName name="sum_1000up" localSheetId="3">#REF!,#REF!</definedName>
    <definedName name="sum_1000up" localSheetId="5">#REF!,#REF!</definedName>
    <definedName name="sum_1000up" localSheetId="15">#REF!,#REF!</definedName>
    <definedName name="sum_1000up" localSheetId="1">#REF!,#REF!</definedName>
    <definedName name="sum_1000up" localSheetId="6">#REF!,#REF!</definedName>
    <definedName name="sum_1000up" localSheetId="7">#REF!,#REF!</definedName>
    <definedName name="sum_1000up" localSheetId="8">#REF!,#REF!</definedName>
    <definedName name="sum_1000up" localSheetId="9">#REF!,#REF!</definedName>
    <definedName name="sum_1000up" localSheetId="10">#REF!,#REF!</definedName>
    <definedName name="sum_1000up" localSheetId="12">#REF!,#REF!</definedName>
    <definedName name="sum_1000up" localSheetId="4">#REF!,#REF!</definedName>
    <definedName name="sum_1000up" localSheetId="24">#REF!,#REF!</definedName>
    <definedName name="sum_1000up" localSheetId="21">#REF!,#REF!</definedName>
    <definedName name="sum_1000up" localSheetId="23">#REF!,#REF!</definedName>
    <definedName name="sum_1000up" localSheetId="19">#REF!,#REF!</definedName>
    <definedName name="sum_1000up" localSheetId="20">#REF!,#REF!</definedName>
    <definedName name="sum_1000up" localSheetId="17">#REF!,#REF!</definedName>
    <definedName name="sum_1000up" localSheetId="22">#REF!,#REF!</definedName>
    <definedName name="sum_1000up" localSheetId="18">#REF!,#REF!</definedName>
    <definedName name="sum_1000up">#REF!,#REF!</definedName>
    <definedName name="test" localSheetId="16">#REF!</definedName>
    <definedName name="test" localSheetId="14">#REF!</definedName>
    <definedName name="test" localSheetId="13">#REF!</definedName>
    <definedName name="test" localSheetId="11">#REF!</definedName>
    <definedName name="test" localSheetId="0">#REF!</definedName>
    <definedName name="test" localSheetId="3">#REF!</definedName>
    <definedName name="test" localSheetId="5">#REF!</definedName>
    <definedName name="test" localSheetId="15">#REF!</definedName>
    <definedName name="test" localSheetId="1">#REF!</definedName>
    <definedName name="test" localSheetId="6">#REF!</definedName>
    <definedName name="test" localSheetId="7">#REF!</definedName>
    <definedName name="test" localSheetId="8">#REF!</definedName>
    <definedName name="test" localSheetId="9">#REF!</definedName>
    <definedName name="test" localSheetId="10">#REF!</definedName>
    <definedName name="test" localSheetId="12">#REF!</definedName>
    <definedName name="test" localSheetId="4">#REF!</definedName>
    <definedName name="test" localSheetId="24">#REF!</definedName>
    <definedName name="test" localSheetId="21">#REF!</definedName>
    <definedName name="test" localSheetId="23">#REF!</definedName>
    <definedName name="test" localSheetId="19">#REF!</definedName>
    <definedName name="test" localSheetId="20">#REF!</definedName>
    <definedName name="test" localSheetId="17">#REF!</definedName>
    <definedName name="test" localSheetId="22">#REF!</definedName>
    <definedName name="test" localSheetId="18">#REF!</definedName>
    <definedName name="test">#REF!</definedName>
    <definedName name="ก่อสร้าง" localSheetId="16">#REF!</definedName>
    <definedName name="ก่อสร้าง" localSheetId="14">#REF!</definedName>
    <definedName name="ก่อสร้าง" localSheetId="13">#REF!</definedName>
    <definedName name="ก่อสร้าง" localSheetId="11">#REF!</definedName>
    <definedName name="ก่อสร้าง" localSheetId="0">#REF!</definedName>
    <definedName name="ก่อสร้าง" localSheetId="3">#REF!</definedName>
    <definedName name="ก่อสร้าง" localSheetId="5">#REF!</definedName>
    <definedName name="ก่อสร้าง" localSheetId="15">#REF!</definedName>
    <definedName name="ก่อสร้าง" localSheetId="1">#REF!</definedName>
    <definedName name="ก่อสร้าง" localSheetId="6">#REF!</definedName>
    <definedName name="ก่อสร้าง" localSheetId="7">#REF!</definedName>
    <definedName name="ก่อสร้าง" localSheetId="8">#REF!</definedName>
    <definedName name="ก่อสร้าง" localSheetId="9">#REF!</definedName>
    <definedName name="ก่อสร้าง" localSheetId="10">#REF!</definedName>
    <definedName name="ก่อสร้าง" localSheetId="12">#REF!</definedName>
    <definedName name="ก่อสร้าง" localSheetId="4">#REF!</definedName>
    <definedName name="ก่อสร้าง" localSheetId="24">#REF!</definedName>
    <definedName name="ก่อสร้าง" localSheetId="21">#REF!</definedName>
    <definedName name="ก่อสร้าง" localSheetId="23">#REF!</definedName>
    <definedName name="ก่อสร้าง" localSheetId="19">#REF!</definedName>
    <definedName name="ก่อสร้าง" localSheetId="20">#REF!</definedName>
    <definedName name="ก่อสร้าง" localSheetId="17">#REF!</definedName>
    <definedName name="ก่อสร้าง" localSheetId="22">#REF!</definedName>
    <definedName name="ก่อสร้าง" localSheetId="18">#REF!</definedName>
    <definedName name="ก่อสร้าง">#REF!</definedName>
    <definedName name="การ" localSheetId="16">#REF!</definedName>
    <definedName name="การ" localSheetId="14">#REF!</definedName>
    <definedName name="การ" localSheetId="13">#REF!</definedName>
    <definedName name="การ" localSheetId="11">#REF!</definedName>
    <definedName name="การ" localSheetId="0">#REF!</definedName>
    <definedName name="การ" localSheetId="3">#REF!</definedName>
    <definedName name="การ" localSheetId="5">#REF!</definedName>
    <definedName name="การ" localSheetId="15">#REF!</definedName>
    <definedName name="การ" localSheetId="1">#REF!</definedName>
    <definedName name="การ" localSheetId="6">#REF!</definedName>
    <definedName name="การ" localSheetId="7">#REF!</definedName>
    <definedName name="การ" localSheetId="8">#REF!</definedName>
    <definedName name="การ" localSheetId="9">#REF!</definedName>
    <definedName name="การ" localSheetId="10">#REF!</definedName>
    <definedName name="การ" localSheetId="12">#REF!</definedName>
    <definedName name="การ" localSheetId="4">#REF!</definedName>
    <definedName name="การ" localSheetId="24">#REF!</definedName>
    <definedName name="การ" localSheetId="21">#REF!</definedName>
    <definedName name="การ" localSheetId="23">#REF!</definedName>
    <definedName name="การ" localSheetId="19">#REF!</definedName>
    <definedName name="การ" localSheetId="20">#REF!</definedName>
    <definedName name="การ" localSheetId="17">#REF!</definedName>
    <definedName name="การ" localSheetId="22">#REF!</definedName>
    <definedName name="การ" localSheetId="18">#REF!</definedName>
    <definedName name="การ">#REF!</definedName>
    <definedName name="ครุภัณฑ์" localSheetId="16">#REF!</definedName>
    <definedName name="ครุภัณฑ์" localSheetId="14">#REF!</definedName>
    <definedName name="ครุภัณฑ์" localSheetId="13">#REF!</definedName>
    <definedName name="ครุภัณฑ์" localSheetId="11">#REF!</definedName>
    <definedName name="ครุภัณฑ์" localSheetId="0">#REF!</definedName>
    <definedName name="ครุภัณฑ์" localSheetId="3">#REF!</definedName>
    <definedName name="ครุภัณฑ์" localSheetId="5">#REF!</definedName>
    <definedName name="ครุภัณฑ์" localSheetId="15">#REF!</definedName>
    <definedName name="ครุภัณฑ์" localSheetId="1">#REF!</definedName>
    <definedName name="ครุภัณฑ์" localSheetId="6">#REF!</definedName>
    <definedName name="ครุภัณฑ์" localSheetId="7">#REF!</definedName>
    <definedName name="ครุภัณฑ์" localSheetId="8">#REF!</definedName>
    <definedName name="ครุภัณฑ์" localSheetId="9">#REF!</definedName>
    <definedName name="ครุภัณฑ์" localSheetId="10">#REF!</definedName>
    <definedName name="ครุภัณฑ์" localSheetId="12">#REF!</definedName>
    <definedName name="ครุภัณฑ์" localSheetId="4">#REF!</definedName>
    <definedName name="ครุภัณฑ์" localSheetId="24">#REF!</definedName>
    <definedName name="ครุภัณฑ์" localSheetId="21">#REF!</definedName>
    <definedName name="ครุภัณฑ์" localSheetId="23">#REF!</definedName>
    <definedName name="ครุภัณฑ์" localSheetId="19">#REF!</definedName>
    <definedName name="ครุภัณฑ์" localSheetId="20">#REF!</definedName>
    <definedName name="ครุภัณฑ์" localSheetId="17">#REF!</definedName>
    <definedName name="ครุภัณฑ์" localSheetId="22">#REF!</definedName>
    <definedName name="ครุภัณฑ์" localSheetId="18">#REF!</definedName>
    <definedName name="ครุภัณฑ์">#REF!</definedName>
    <definedName name="ครุภัณฑ์3" localSheetId="16">#REF!</definedName>
    <definedName name="ครุภัณฑ์3" localSheetId="14">#REF!</definedName>
    <definedName name="ครุภัณฑ์3" localSheetId="13">#REF!</definedName>
    <definedName name="ครุภัณฑ์3" localSheetId="11">#REF!</definedName>
    <definedName name="ครุภัณฑ์3" localSheetId="0">#REF!</definedName>
    <definedName name="ครุภัณฑ์3" localSheetId="3">#REF!</definedName>
    <definedName name="ครุภัณฑ์3" localSheetId="5">#REF!</definedName>
    <definedName name="ครุภัณฑ์3" localSheetId="15">#REF!</definedName>
    <definedName name="ครุภัณฑ์3" localSheetId="1">#REF!</definedName>
    <definedName name="ครุภัณฑ์3" localSheetId="6">#REF!</definedName>
    <definedName name="ครุภัณฑ์3" localSheetId="7">#REF!</definedName>
    <definedName name="ครุภัณฑ์3" localSheetId="8">#REF!</definedName>
    <definedName name="ครุภัณฑ์3" localSheetId="9">#REF!</definedName>
    <definedName name="ครุภัณฑ์3" localSheetId="10">#REF!</definedName>
    <definedName name="ครุภัณฑ์3" localSheetId="12">#REF!</definedName>
    <definedName name="ครุภัณฑ์3" localSheetId="4">#REF!</definedName>
    <definedName name="ครุภัณฑ์3" localSheetId="24">#REF!</definedName>
    <definedName name="ครุภัณฑ์3" localSheetId="21">#REF!</definedName>
    <definedName name="ครุภัณฑ์3" localSheetId="23">#REF!</definedName>
    <definedName name="ครุภัณฑ์3" localSheetId="19">#REF!</definedName>
    <definedName name="ครุภัณฑ์3" localSheetId="20">#REF!</definedName>
    <definedName name="ครุภัณฑ์3" localSheetId="17">#REF!</definedName>
    <definedName name="ครุภัณฑ์3" localSheetId="22">#REF!</definedName>
    <definedName name="ครุภัณฑ์3" localSheetId="18">#REF!</definedName>
    <definedName name="ครุภัณฑ์3">#REF!</definedName>
    <definedName name="ครุภัณฑ์แก้ไช" localSheetId="16">#REF!</definedName>
    <definedName name="ครุภัณฑ์แก้ไช" localSheetId="14">#REF!</definedName>
    <definedName name="ครุภัณฑ์แก้ไช" localSheetId="13">#REF!</definedName>
    <definedName name="ครุภัณฑ์แก้ไช" localSheetId="11">#REF!</definedName>
    <definedName name="ครุภัณฑ์แก้ไช" localSheetId="0">#REF!</definedName>
    <definedName name="ครุภัณฑ์แก้ไช" localSheetId="3">#REF!</definedName>
    <definedName name="ครุภัณฑ์แก้ไช" localSheetId="5">#REF!</definedName>
    <definedName name="ครุภัณฑ์แก้ไช" localSheetId="15">#REF!</definedName>
    <definedName name="ครุภัณฑ์แก้ไช" localSheetId="1">#REF!</definedName>
    <definedName name="ครุภัณฑ์แก้ไช" localSheetId="6">#REF!</definedName>
    <definedName name="ครุภัณฑ์แก้ไช" localSheetId="7">#REF!</definedName>
    <definedName name="ครุภัณฑ์แก้ไช" localSheetId="8">#REF!</definedName>
    <definedName name="ครุภัณฑ์แก้ไช" localSheetId="9">#REF!</definedName>
    <definedName name="ครุภัณฑ์แก้ไช" localSheetId="10">#REF!</definedName>
    <definedName name="ครุภัณฑ์แก้ไช" localSheetId="12">#REF!</definedName>
    <definedName name="ครุภัณฑ์แก้ไช" localSheetId="4">#REF!</definedName>
    <definedName name="ครุภัณฑ์แก้ไช" localSheetId="24">#REF!</definedName>
    <definedName name="ครุภัณฑ์แก้ไช" localSheetId="21">#REF!</definedName>
    <definedName name="ครุภัณฑ์แก้ไช" localSheetId="23">#REF!</definedName>
    <definedName name="ครุภัณฑ์แก้ไช" localSheetId="19">#REF!</definedName>
    <definedName name="ครุภัณฑ์แก้ไช" localSheetId="20">#REF!</definedName>
    <definedName name="ครุภัณฑ์แก้ไช" localSheetId="17">#REF!</definedName>
    <definedName name="ครุภัณฑ์แก้ไช" localSheetId="22">#REF!</definedName>
    <definedName name="ครุภัณฑ์แก้ไช" localSheetId="18">#REF!</definedName>
    <definedName name="ครุภัณฑ์แก้ไช">#REF!</definedName>
    <definedName name="ตชว" localSheetId="16">#REF!</definedName>
    <definedName name="ตชว" localSheetId="14">#REF!</definedName>
    <definedName name="ตชว" localSheetId="13">#REF!</definedName>
    <definedName name="ตชว" localSheetId="11">#REF!</definedName>
    <definedName name="ตชว" localSheetId="0">#REF!</definedName>
    <definedName name="ตชว" localSheetId="3">#REF!</definedName>
    <definedName name="ตชว" localSheetId="5">#REF!</definedName>
    <definedName name="ตชว" localSheetId="15">#REF!</definedName>
    <definedName name="ตชว" localSheetId="1">#REF!</definedName>
    <definedName name="ตชว" localSheetId="6">#REF!</definedName>
    <definedName name="ตชว" localSheetId="7">#REF!</definedName>
    <definedName name="ตชว" localSheetId="8">#REF!</definedName>
    <definedName name="ตชว" localSheetId="9">#REF!</definedName>
    <definedName name="ตชว" localSheetId="10">#REF!</definedName>
    <definedName name="ตชว" localSheetId="12">#REF!</definedName>
    <definedName name="ตชว" localSheetId="4">#REF!</definedName>
    <definedName name="ตชว" localSheetId="24">#REF!</definedName>
    <definedName name="ตชว" localSheetId="21">#REF!</definedName>
    <definedName name="ตชว" localSheetId="23">#REF!</definedName>
    <definedName name="ตชว" localSheetId="19">#REF!</definedName>
    <definedName name="ตชว" localSheetId="20">#REF!</definedName>
    <definedName name="ตชว" localSheetId="17">#REF!</definedName>
    <definedName name="ตชว" localSheetId="22">#REF!</definedName>
    <definedName name="ตชว" localSheetId="18">#REF!</definedName>
    <definedName name="ตชว">#REF!</definedName>
    <definedName name="แผนงานจัดการศึกษาระดับอุดมศึกษา" localSheetId="16">[2]ศูนย์สัตวศาสตร์ฯ!#REF!</definedName>
    <definedName name="แผนงานจัดการศึกษาระดับอุดมศึกษา" localSheetId="14">[2]ศูนย์สัตวศาสตร์ฯ!#REF!</definedName>
    <definedName name="แผนงานจัดการศึกษาระดับอุดมศึกษา" localSheetId="13">[2]ศูนย์สัตวศาสตร์ฯ!#REF!</definedName>
    <definedName name="แผนงานจัดการศึกษาระดับอุดมศึกษา" localSheetId="11">[2]ศูนย์สัตวศาสตร์ฯ!#REF!</definedName>
    <definedName name="แผนงานจัดการศึกษาระดับอุดมศึกษา" localSheetId="0">[2]ศูนย์สัตวศาสตร์ฯ!#REF!</definedName>
    <definedName name="แผนงานจัดการศึกษาระดับอุดมศึกษา" localSheetId="3">[2]ศูนย์สัตวศาสตร์ฯ!#REF!</definedName>
    <definedName name="แผนงานจัดการศึกษาระดับอุดมศึกษา" localSheetId="5">[2]ศูนย์สัตวศาสตร์ฯ!#REF!</definedName>
    <definedName name="แผนงานจัดการศึกษาระดับอุดมศึกษา" localSheetId="15">[2]ศูนย์สัตวศาสตร์ฯ!#REF!</definedName>
    <definedName name="แผนงานจัดการศึกษาระดับอุดมศึกษา" localSheetId="1">[2]ศูนย์สัตวศาสตร์ฯ!#REF!</definedName>
    <definedName name="แผนงานจัดการศึกษาระดับอุดมศึกษา" localSheetId="6">[2]ศูนย์สัตวศาสตร์ฯ!#REF!</definedName>
    <definedName name="แผนงานจัดการศึกษาระดับอุดมศึกษา" localSheetId="7">[2]ศูนย์สัตวศาสตร์ฯ!#REF!</definedName>
    <definedName name="แผนงานจัดการศึกษาระดับอุดมศึกษา" localSheetId="8">[2]ศูนย์สัตวศาสตร์ฯ!#REF!</definedName>
    <definedName name="แผนงานจัดการศึกษาระดับอุดมศึกษา" localSheetId="9">[2]ศูนย์สัตวศาสตร์ฯ!#REF!</definedName>
    <definedName name="แผนงานจัดการศึกษาระดับอุดมศึกษา" localSheetId="10">[2]ศูนย์สัตวศาสตร์ฯ!#REF!</definedName>
    <definedName name="แผนงานจัดการศึกษาระดับอุดมศึกษา" localSheetId="12">[2]ศูนย์สัตวศาสตร์ฯ!#REF!</definedName>
    <definedName name="แผนงานจัดการศึกษาระดับอุดมศึกษา" localSheetId="4">[2]ศูนย์สัตวศาสตร์ฯ!#REF!</definedName>
    <definedName name="แผนงานจัดการศึกษาระดับอุดมศึกษา" localSheetId="24">[2]ศูนย์สัตวศาสตร์ฯ!#REF!</definedName>
    <definedName name="แผนงานจัดการศึกษาระดับอุดมศึกษา" localSheetId="21">[2]ศูนย์สัตวศาสตร์ฯ!#REF!</definedName>
    <definedName name="แผนงานจัดการศึกษาระดับอุดมศึกษา" localSheetId="23">[2]ศูนย์สัตวศาสตร์ฯ!#REF!</definedName>
    <definedName name="แผนงานจัดการศึกษาระดับอุดมศึกษา" localSheetId="19">[2]ศูนย์สัตวศาสตร์ฯ!#REF!</definedName>
    <definedName name="แผนงานจัดการศึกษาระดับอุดมศึกษา" localSheetId="20">[2]ศูนย์สัตวศาสตร์ฯ!#REF!</definedName>
    <definedName name="แผนงานจัดการศึกษาระดับอุดมศึกษา" localSheetId="17">[2]ศูนย์สัตวศาสตร์ฯ!#REF!</definedName>
    <definedName name="แผนงานจัดการศึกษาระดับอุดมศึกษา" localSheetId="22">[2]ศูนย์สัตวศาสตร์ฯ!#REF!</definedName>
    <definedName name="แผนงานจัดการศึกษาระดับอุดมศึกษา" localSheetId="18">[2]ศูนย์สัตวศาสตร์ฯ!#REF!</definedName>
    <definedName name="แผนงานจัดการศึกษาระดับอุดมศึกษา">[2]ศูนย์สัตวศาสตร์ฯ!#REF!</definedName>
    <definedName name="ฟฟฟ" localSheetId="16">#REF!</definedName>
    <definedName name="ฟฟฟ" localSheetId="14">#REF!</definedName>
    <definedName name="ฟฟฟ" localSheetId="13">#REF!</definedName>
    <definedName name="ฟฟฟ" localSheetId="11">#REF!</definedName>
    <definedName name="ฟฟฟ" localSheetId="0">#REF!</definedName>
    <definedName name="ฟฟฟ" localSheetId="3">#REF!</definedName>
    <definedName name="ฟฟฟ" localSheetId="5">#REF!</definedName>
    <definedName name="ฟฟฟ" localSheetId="15">#REF!</definedName>
    <definedName name="ฟฟฟ" localSheetId="1">#REF!</definedName>
    <definedName name="ฟฟฟ" localSheetId="6">#REF!</definedName>
    <definedName name="ฟฟฟ" localSheetId="7">#REF!</definedName>
    <definedName name="ฟฟฟ" localSheetId="8">#REF!</definedName>
    <definedName name="ฟฟฟ" localSheetId="9">#REF!</definedName>
    <definedName name="ฟฟฟ" localSheetId="10">#REF!</definedName>
    <definedName name="ฟฟฟ" localSheetId="12">#REF!</definedName>
    <definedName name="ฟฟฟ" localSheetId="4">#REF!</definedName>
    <definedName name="ฟฟฟ" localSheetId="24">#REF!</definedName>
    <definedName name="ฟฟฟ" localSheetId="21">#REF!</definedName>
    <definedName name="ฟฟฟ" localSheetId="23">#REF!</definedName>
    <definedName name="ฟฟฟ" localSheetId="19">#REF!</definedName>
    <definedName name="ฟฟฟ" localSheetId="20">#REF!</definedName>
    <definedName name="ฟฟฟ" localSheetId="17">#REF!</definedName>
    <definedName name="ฟฟฟ" localSheetId="22">#REF!</definedName>
    <definedName name="ฟฟฟ" localSheetId="18">#REF!</definedName>
    <definedName name="ฟฟฟ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10" l="1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10" i="10"/>
  <c r="R9" i="10"/>
  <c r="M10" i="62"/>
  <c r="N10" i="62"/>
  <c r="M11" i="62"/>
  <c r="N11" i="62"/>
  <c r="M12" i="62"/>
  <c r="N12" i="62"/>
  <c r="M13" i="62"/>
  <c r="N13" i="62"/>
  <c r="M14" i="62"/>
  <c r="N14" i="62"/>
  <c r="M15" i="62"/>
  <c r="N15" i="62"/>
  <c r="M16" i="62"/>
  <c r="N16" i="62"/>
  <c r="M17" i="62"/>
  <c r="N17" i="62"/>
  <c r="M18" i="62"/>
  <c r="N18" i="62"/>
  <c r="M19" i="62"/>
  <c r="N19" i="62"/>
  <c r="N9" i="62"/>
  <c r="M9" i="62"/>
  <c r="D9" i="62"/>
  <c r="E9" i="62"/>
  <c r="F9" i="62"/>
  <c r="G9" i="62"/>
  <c r="H9" i="62"/>
  <c r="I9" i="62"/>
  <c r="J9" i="62"/>
  <c r="K9" i="62"/>
  <c r="L9" i="62"/>
  <c r="C9" i="62"/>
  <c r="N9" i="65"/>
  <c r="N10" i="65"/>
  <c r="N11" i="65"/>
  <c r="N12" i="65"/>
  <c r="N13" i="65"/>
  <c r="N14" i="65"/>
  <c r="N15" i="65"/>
  <c r="N16" i="65"/>
  <c r="N17" i="65"/>
  <c r="N18" i="65"/>
  <c r="N19" i="65"/>
  <c r="N20" i="65"/>
  <c r="N21" i="65"/>
  <c r="N22" i="65"/>
  <c r="N23" i="65"/>
  <c r="N24" i="65"/>
  <c r="N25" i="65"/>
  <c r="N26" i="65"/>
  <c r="N27" i="65"/>
  <c r="N28" i="65"/>
  <c r="D9" i="65"/>
  <c r="S10" i="55"/>
  <c r="S11" i="55"/>
  <c r="S12" i="55"/>
  <c r="S13" i="55"/>
  <c r="S14" i="55"/>
  <c r="S15" i="55"/>
  <c r="S16" i="55"/>
  <c r="R10" i="55"/>
  <c r="R11" i="55"/>
  <c r="R12" i="55"/>
  <c r="R13" i="55"/>
  <c r="R14" i="55"/>
  <c r="R15" i="55"/>
  <c r="R16" i="55"/>
  <c r="R9" i="55"/>
  <c r="S9" i="55"/>
  <c r="I9" i="55"/>
  <c r="F9" i="55"/>
  <c r="F12" i="55"/>
  <c r="F9" i="52" l="1"/>
  <c r="I9" i="52"/>
  <c r="S21" i="52"/>
  <c r="R21" i="52"/>
  <c r="S20" i="52"/>
  <c r="R20" i="52"/>
  <c r="S19" i="52"/>
  <c r="R19" i="52"/>
  <c r="S18" i="52"/>
  <c r="R18" i="52"/>
  <c r="S17" i="52"/>
  <c r="R17" i="52"/>
  <c r="S16" i="52"/>
  <c r="R16" i="52"/>
  <c r="S15" i="52"/>
  <c r="R15" i="52"/>
  <c r="S14" i="52"/>
  <c r="R14" i="52"/>
  <c r="S13" i="52"/>
  <c r="R13" i="52"/>
  <c r="D9" i="70" l="1"/>
  <c r="L9" i="70"/>
  <c r="L7" i="70" s="1"/>
  <c r="K9" i="70"/>
  <c r="J9" i="70"/>
  <c r="J7" i="70" s="1"/>
  <c r="I9" i="70"/>
  <c r="I7" i="70" s="1"/>
  <c r="H9" i="70"/>
  <c r="H7" i="70" s="1"/>
  <c r="G9" i="70"/>
  <c r="F9" i="70"/>
  <c r="F7" i="70" s="1"/>
  <c r="E9" i="70"/>
  <c r="C9" i="70"/>
  <c r="M9" i="70" s="1"/>
  <c r="K7" i="70"/>
  <c r="G7" i="70"/>
  <c r="C7" i="70"/>
  <c r="D9" i="69"/>
  <c r="E9" i="69"/>
  <c r="E7" i="69" s="1"/>
  <c r="F9" i="69"/>
  <c r="F7" i="69" s="1"/>
  <c r="G9" i="69"/>
  <c r="H9" i="69"/>
  <c r="I9" i="69"/>
  <c r="J9" i="69"/>
  <c r="J7" i="69" s="1"/>
  <c r="K9" i="69"/>
  <c r="K7" i="69" s="1"/>
  <c r="L9" i="69"/>
  <c r="C9" i="69"/>
  <c r="C7" i="69" s="1"/>
  <c r="L7" i="69"/>
  <c r="H7" i="69"/>
  <c r="D7" i="69"/>
  <c r="I7" i="69"/>
  <c r="G7" i="69"/>
  <c r="M9" i="69" l="1"/>
  <c r="E7" i="70"/>
  <c r="M7" i="70"/>
  <c r="N9" i="70"/>
  <c r="D7" i="70"/>
  <c r="N7" i="70" s="1"/>
  <c r="M7" i="69"/>
  <c r="N7" i="69"/>
  <c r="N9" i="69"/>
  <c r="D9" i="67" l="1"/>
  <c r="E9" i="67"/>
  <c r="E7" i="67" s="1"/>
  <c r="F9" i="67"/>
  <c r="F7" i="67" s="1"/>
  <c r="G9" i="67"/>
  <c r="G7" i="67" s="1"/>
  <c r="H9" i="67"/>
  <c r="I9" i="67"/>
  <c r="J9" i="67"/>
  <c r="J7" i="67" s="1"/>
  <c r="K9" i="67"/>
  <c r="K7" i="67" s="1"/>
  <c r="L9" i="67"/>
  <c r="C9" i="67"/>
  <c r="M9" i="67" s="1"/>
  <c r="I7" i="67"/>
  <c r="C7" i="67"/>
  <c r="L7" i="67"/>
  <c r="H7" i="67"/>
  <c r="N7" i="63"/>
  <c r="M7" i="63"/>
  <c r="N9" i="63"/>
  <c r="M9" i="63"/>
  <c r="D7" i="63"/>
  <c r="E7" i="63"/>
  <c r="F7" i="63"/>
  <c r="G7" i="63"/>
  <c r="H7" i="63"/>
  <c r="I7" i="63"/>
  <c r="J7" i="63"/>
  <c r="K7" i="63"/>
  <c r="L7" i="63"/>
  <c r="C7" i="63"/>
  <c r="D9" i="63"/>
  <c r="E9" i="63"/>
  <c r="F9" i="63"/>
  <c r="G9" i="63"/>
  <c r="H9" i="63"/>
  <c r="I9" i="63"/>
  <c r="J9" i="63"/>
  <c r="K9" i="63"/>
  <c r="L9" i="63"/>
  <c r="C9" i="63"/>
  <c r="N9" i="64"/>
  <c r="M9" i="64"/>
  <c r="D9" i="66"/>
  <c r="N9" i="66" s="1"/>
  <c r="L9" i="66"/>
  <c r="L7" i="66" s="1"/>
  <c r="K9" i="66"/>
  <c r="J9" i="66"/>
  <c r="J7" i="66" s="1"/>
  <c r="I9" i="66"/>
  <c r="I7" i="66" s="1"/>
  <c r="H9" i="66"/>
  <c r="H7" i="66" s="1"/>
  <c r="G9" i="66"/>
  <c r="F9" i="66"/>
  <c r="F7" i="66" s="1"/>
  <c r="E9" i="66"/>
  <c r="E7" i="66" s="1"/>
  <c r="D7" i="66"/>
  <c r="C9" i="66"/>
  <c r="C7" i="66" s="1"/>
  <c r="K7" i="66"/>
  <c r="G7" i="66"/>
  <c r="H9" i="65"/>
  <c r="H7" i="65" s="1"/>
  <c r="E9" i="65"/>
  <c r="F9" i="65"/>
  <c r="F7" i="65" s="1"/>
  <c r="G9" i="65"/>
  <c r="I9" i="65"/>
  <c r="I7" i="65" s="1"/>
  <c r="J9" i="65"/>
  <c r="J7" i="65" s="1"/>
  <c r="K9" i="65"/>
  <c r="K7" i="65" s="1"/>
  <c r="L9" i="65"/>
  <c r="L7" i="65" s="1"/>
  <c r="C9" i="65"/>
  <c r="C7" i="65" s="1"/>
  <c r="H9" i="64"/>
  <c r="H7" i="64" s="1"/>
  <c r="F9" i="64"/>
  <c r="D9" i="64"/>
  <c r="L9" i="64"/>
  <c r="L7" i="64" s="1"/>
  <c r="K9" i="64"/>
  <c r="J9" i="64"/>
  <c r="J7" i="64" s="1"/>
  <c r="I9" i="64"/>
  <c r="I7" i="64" s="1"/>
  <c r="G9" i="64"/>
  <c r="G7" i="64" s="1"/>
  <c r="F7" i="64"/>
  <c r="E9" i="64"/>
  <c r="C9" i="64"/>
  <c r="C7" i="64" s="1"/>
  <c r="U7" i="64"/>
  <c r="K7" i="64"/>
  <c r="E7" i="64"/>
  <c r="E7" i="62"/>
  <c r="F7" i="62"/>
  <c r="G7" i="62"/>
  <c r="H7" i="62"/>
  <c r="I7" i="62"/>
  <c r="J7" i="62"/>
  <c r="K7" i="62"/>
  <c r="L7" i="62"/>
  <c r="U7" i="63"/>
  <c r="G9" i="61"/>
  <c r="G7" i="61" s="1"/>
  <c r="H9" i="61"/>
  <c r="H7" i="61" s="1"/>
  <c r="I9" i="61"/>
  <c r="J9" i="61"/>
  <c r="J7" i="61" s="1"/>
  <c r="K9" i="61"/>
  <c r="K7" i="61" s="1"/>
  <c r="L9" i="61"/>
  <c r="L7" i="61" s="1"/>
  <c r="M9" i="61"/>
  <c r="M7" i="61" s="1"/>
  <c r="N9" i="61"/>
  <c r="N7" i="61" s="1"/>
  <c r="O9" i="61"/>
  <c r="O7" i="61" s="1"/>
  <c r="P9" i="61"/>
  <c r="P7" i="61" s="1"/>
  <c r="Q9" i="61"/>
  <c r="Q7" i="61" s="1"/>
  <c r="F18" i="61"/>
  <c r="F17" i="61"/>
  <c r="F16" i="61"/>
  <c r="F15" i="61"/>
  <c r="F14" i="61"/>
  <c r="F13" i="61"/>
  <c r="F12" i="61"/>
  <c r="F29" i="61"/>
  <c r="F28" i="61"/>
  <c r="F27" i="61"/>
  <c r="F26" i="61"/>
  <c r="F25" i="61"/>
  <c r="F24" i="61"/>
  <c r="F11" i="61"/>
  <c r="F10" i="61"/>
  <c r="F9" i="61" s="1"/>
  <c r="X7" i="61"/>
  <c r="Z7" i="61" s="1"/>
  <c r="S7" i="60"/>
  <c r="R7" i="60"/>
  <c r="S9" i="60"/>
  <c r="R9" i="60"/>
  <c r="H7" i="60"/>
  <c r="I7" i="60"/>
  <c r="J7" i="60"/>
  <c r="K7" i="60"/>
  <c r="L7" i="60"/>
  <c r="M7" i="60"/>
  <c r="N7" i="60"/>
  <c r="O7" i="60"/>
  <c r="P7" i="60"/>
  <c r="Q7" i="60"/>
  <c r="H9" i="60"/>
  <c r="I9" i="60"/>
  <c r="J9" i="60"/>
  <c r="K9" i="60"/>
  <c r="L9" i="60"/>
  <c r="M9" i="60"/>
  <c r="N9" i="60"/>
  <c r="O9" i="60"/>
  <c r="P9" i="60"/>
  <c r="Q9" i="60"/>
  <c r="G9" i="60"/>
  <c r="G7" i="60" s="1"/>
  <c r="F9" i="60"/>
  <c r="F18" i="60"/>
  <c r="F17" i="60"/>
  <c r="F13" i="60"/>
  <c r="F12" i="60"/>
  <c r="F11" i="60"/>
  <c r="F10" i="60"/>
  <c r="X7" i="60"/>
  <c r="Z7" i="60" s="1"/>
  <c r="S7" i="59"/>
  <c r="R7" i="59"/>
  <c r="S9" i="59"/>
  <c r="R9" i="59"/>
  <c r="H7" i="59"/>
  <c r="I7" i="59"/>
  <c r="J7" i="59"/>
  <c r="K7" i="59"/>
  <c r="L7" i="59"/>
  <c r="M7" i="59"/>
  <c r="N7" i="59"/>
  <c r="O7" i="59"/>
  <c r="P7" i="59"/>
  <c r="Q7" i="59"/>
  <c r="G7" i="59"/>
  <c r="G9" i="59"/>
  <c r="H9" i="59"/>
  <c r="I9" i="59"/>
  <c r="J9" i="59"/>
  <c r="K9" i="59"/>
  <c r="L9" i="59"/>
  <c r="M9" i="59"/>
  <c r="N9" i="59"/>
  <c r="O9" i="59"/>
  <c r="P9" i="59"/>
  <c r="Q9" i="59"/>
  <c r="F9" i="59"/>
  <c r="F14" i="59"/>
  <c r="F13" i="59"/>
  <c r="F12" i="59"/>
  <c r="U11" i="59"/>
  <c r="F11" i="59"/>
  <c r="F19" i="59"/>
  <c r="F18" i="59"/>
  <c r="F7" i="59" s="1"/>
  <c r="F10" i="59"/>
  <c r="X7" i="59"/>
  <c r="Z7" i="59" s="1"/>
  <c r="S7" i="58"/>
  <c r="S9" i="58"/>
  <c r="H7" i="58"/>
  <c r="I7" i="58"/>
  <c r="J7" i="58"/>
  <c r="K7" i="58"/>
  <c r="L7" i="58"/>
  <c r="M7" i="58"/>
  <c r="N7" i="58"/>
  <c r="O7" i="58"/>
  <c r="P7" i="58"/>
  <c r="Q7" i="58"/>
  <c r="G7" i="58"/>
  <c r="G9" i="58"/>
  <c r="H9" i="58"/>
  <c r="I9" i="58"/>
  <c r="J9" i="58"/>
  <c r="K9" i="58"/>
  <c r="L9" i="58"/>
  <c r="M9" i="58"/>
  <c r="N9" i="58"/>
  <c r="O9" i="58"/>
  <c r="P9" i="58"/>
  <c r="Q9" i="58"/>
  <c r="F9" i="58"/>
  <c r="U21" i="58"/>
  <c r="U20" i="58"/>
  <c r="U19" i="58"/>
  <c r="U18" i="58"/>
  <c r="U17" i="58"/>
  <c r="U14" i="58"/>
  <c r="U13" i="58"/>
  <c r="F12" i="58"/>
  <c r="U12" i="58" s="1"/>
  <c r="F11" i="58"/>
  <c r="F10" i="58"/>
  <c r="X7" i="58"/>
  <c r="Z7" i="58" s="1"/>
  <c r="S7" i="57"/>
  <c r="R7" i="57"/>
  <c r="S9" i="57"/>
  <c r="R9" i="57"/>
  <c r="H7" i="57"/>
  <c r="I7" i="57"/>
  <c r="J7" i="57"/>
  <c r="K7" i="57"/>
  <c r="L7" i="57"/>
  <c r="M7" i="57"/>
  <c r="N7" i="57"/>
  <c r="O7" i="57"/>
  <c r="P7" i="57"/>
  <c r="Q7" i="57"/>
  <c r="H9" i="57"/>
  <c r="I9" i="57"/>
  <c r="J9" i="57"/>
  <c r="K9" i="57"/>
  <c r="L9" i="57"/>
  <c r="M9" i="57"/>
  <c r="N9" i="57"/>
  <c r="O9" i="57"/>
  <c r="P9" i="57"/>
  <c r="Q9" i="57"/>
  <c r="G9" i="57"/>
  <c r="F9" i="57"/>
  <c r="F7" i="57" s="1"/>
  <c r="G7" i="57"/>
  <c r="F29" i="57"/>
  <c r="F28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X7" i="57"/>
  <c r="Z7" i="57" s="1"/>
  <c r="S7" i="56"/>
  <c r="R7" i="56"/>
  <c r="S9" i="56"/>
  <c r="R9" i="56"/>
  <c r="H7" i="56"/>
  <c r="I7" i="56"/>
  <c r="J7" i="56"/>
  <c r="K7" i="56"/>
  <c r="L7" i="56"/>
  <c r="M7" i="56"/>
  <c r="N7" i="56"/>
  <c r="O7" i="56"/>
  <c r="P7" i="56"/>
  <c r="Q7" i="56"/>
  <c r="H9" i="56"/>
  <c r="I9" i="56"/>
  <c r="J9" i="56"/>
  <c r="K9" i="56"/>
  <c r="L9" i="56"/>
  <c r="M9" i="56"/>
  <c r="N9" i="56"/>
  <c r="O9" i="56"/>
  <c r="P9" i="56"/>
  <c r="Q9" i="56"/>
  <c r="F9" i="56"/>
  <c r="F23" i="56"/>
  <c r="F22" i="56"/>
  <c r="F21" i="56"/>
  <c r="F14" i="56"/>
  <c r="F13" i="56"/>
  <c r="F12" i="56"/>
  <c r="F11" i="56"/>
  <c r="F10" i="56"/>
  <c r="G9" i="56"/>
  <c r="G7" i="56" s="1"/>
  <c r="X7" i="56"/>
  <c r="Z7" i="56" s="1"/>
  <c r="G9" i="55"/>
  <c r="G7" i="55" s="1"/>
  <c r="H9" i="55"/>
  <c r="H7" i="55" s="1"/>
  <c r="J9" i="55"/>
  <c r="K9" i="55"/>
  <c r="K7" i="55" s="1"/>
  <c r="L9" i="55"/>
  <c r="L7" i="55" s="1"/>
  <c r="M9" i="55"/>
  <c r="M7" i="55" s="1"/>
  <c r="N9" i="55"/>
  <c r="N7" i="55" s="1"/>
  <c r="O9" i="55"/>
  <c r="O7" i="55" s="1"/>
  <c r="P9" i="55"/>
  <c r="P7" i="55" s="1"/>
  <c r="Q9" i="55"/>
  <c r="Q7" i="55" s="1"/>
  <c r="F14" i="55"/>
  <c r="F11" i="55"/>
  <c r="F10" i="55"/>
  <c r="X7" i="55"/>
  <c r="Z7" i="55" s="1"/>
  <c r="C7" i="62" l="1"/>
  <c r="M7" i="62" s="1"/>
  <c r="D7" i="62"/>
  <c r="N7" i="62" s="1"/>
  <c r="S9" i="61"/>
  <c r="I7" i="61"/>
  <c r="R7" i="61"/>
  <c r="S7" i="61"/>
  <c r="R9" i="61"/>
  <c r="M9" i="66"/>
  <c r="E7" i="65"/>
  <c r="M9" i="65"/>
  <c r="G7" i="65"/>
  <c r="F7" i="55"/>
  <c r="J7" i="55"/>
  <c r="R7" i="55" s="1"/>
  <c r="I7" i="55"/>
  <c r="S7" i="55" s="1"/>
  <c r="N9" i="67"/>
  <c r="D7" i="67"/>
  <c r="N7" i="67" s="1"/>
  <c r="M7" i="67"/>
  <c r="M7" i="66"/>
  <c r="N7" i="66"/>
  <c r="M7" i="65"/>
  <c r="D7" i="65"/>
  <c r="N7" i="65" s="1"/>
  <c r="M7" i="64"/>
  <c r="D7" i="64"/>
  <c r="N7" i="64" s="1"/>
  <c r="F7" i="61"/>
  <c r="F7" i="60"/>
  <c r="F7" i="58"/>
  <c r="F7" i="56"/>
  <c r="S9" i="54" l="1"/>
  <c r="R9" i="54" l="1"/>
  <c r="H7" i="54"/>
  <c r="I7" i="54"/>
  <c r="J7" i="54"/>
  <c r="K7" i="54"/>
  <c r="L7" i="54"/>
  <c r="M7" i="54"/>
  <c r="N7" i="54"/>
  <c r="O7" i="54"/>
  <c r="H8" i="54"/>
  <c r="I8" i="54"/>
  <c r="J8" i="54"/>
  <c r="K8" i="54"/>
  <c r="L8" i="54"/>
  <c r="M8" i="54"/>
  <c r="N8" i="54"/>
  <c r="O8" i="54"/>
  <c r="G8" i="54"/>
  <c r="G9" i="54"/>
  <c r="H9" i="54"/>
  <c r="I9" i="54"/>
  <c r="J9" i="54"/>
  <c r="K9" i="54"/>
  <c r="L9" i="54"/>
  <c r="M9" i="54"/>
  <c r="N9" i="54"/>
  <c r="O9" i="54"/>
  <c r="P9" i="54"/>
  <c r="P8" i="54" s="1"/>
  <c r="P7" i="54" s="1"/>
  <c r="Q9" i="54"/>
  <c r="Q8" i="54" s="1"/>
  <c r="Q7" i="54" s="1"/>
  <c r="R8" i="54"/>
  <c r="R7" i="54" s="1"/>
  <c r="F9" i="54"/>
  <c r="S27" i="54"/>
  <c r="S26" i="54"/>
  <c r="S25" i="54"/>
  <c r="S24" i="54"/>
  <c r="S23" i="54"/>
  <c r="S22" i="54"/>
  <c r="S8" i="54" s="1"/>
  <c r="S7" i="54" s="1"/>
  <c r="F37" i="54"/>
  <c r="F36" i="54"/>
  <c r="F35" i="54"/>
  <c r="F34" i="54"/>
  <c r="F33" i="54"/>
  <c r="G31" i="54"/>
  <c r="F31" i="54"/>
  <c r="F29" i="54"/>
  <c r="F28" i="54"/>
  <c r="F21" i="54"/>
  <c r="F20" i="54"/>
  <c r="F19" i="54"/>
  <c r="F18" i="54"/>
  <c r="F16" i="54"/>
  <c r="F15" i="54"/>
  <c r="F14" i="54"/>
  <c r="F13" i="54"/>
  <c r="F12" i="54"/>
  <c r="F11" i="54"/>
  <c r="F10" i="54"/>
  <c r="G7" i="54"/>
  <c r="X7" i="54"/>
  <c r="Z7" i="54" s="1"/>
  <c r="I9" i="53"/>
  <c r="I8" i="53" s="1"/>
  <c r="G9" i="53"/>
  <c r="G8" i="53" s="1"/>
  <c r="H9" i="53"/>
  <c r="H8" i="53" s="1"/>
  <c r="J9" i="53"/>
  <c r="K9" i="53"/>
  <c r="K8" i="53" s="1"/>
  <c r="L9" i="53"/>
  <c r="L8" i="53" s="1"/>
  <c r="M9" i="53"/>
  <c r="M8" i="53" s="1"/>
  <c r="N9" i="53"/>
  <c r="N8" i="53" s="1"/>
  <c r="O9" i="53"/>
  <c r="O8" i="53" s="1"/>
  <c r="P9" i="53"/>
  <c r="P8" i="53" s="1"/>
  <c r="Q9" i="53"/>
  <c r="Q8" i="53" s="1"/>
  <c r="G32" i="53"/>
  <c r="H32" i="53"/>
  <c r="I32" i="53"/>
  <c r="J32" i="53"/>
  <c r="K32" i="53"/>
  <c r="L32" i="53"/>
  <c r="M32" i="53"/>
  <c r="N32" i="53"/>
  <c r="O32" i="53"/>
  <c r="P32" i="53"/>
  <c r="Q32" i="53"/>
  <c r="R32" i="53"/>
  <c r="S32" i="53"/>
  <c r="F57" i="53"/>
  <c r="F56" i="53"/>
  <c r="F55" i="53"/>
  <c r="F42" i="53"/>
  <c r="F41" i="53"/>
  <c r="F40" i="53"/>
  <c r="F39" i="53"/>
  <c r="F38" i="53"/>
  <c r="F37" i="53"/>
  <c r="F36" i="53"/>
  <c r="F35" i="53"/>
  <c r="F34" i="53"/>
  <c r="F33" i="53"/>
  <c r="F32" i="53" s="1"/>
  <c r="F31" i="53"/>
  <c r="F30" i="53"/>
  <c r="F29" i="53"/>
  <c r="F28" i="53"/>
  <c r="F13" i="53"/>
  <c r="F12" i="53"/>
  <c r="F11" i="53"/>
  <c r="F9" i="53" s="1"/>
  <c r="F8" i="53" s="1"/>
  <c r="F10" i="53"/>
  <c r="X7" i="53"/>
  <c r="Z7" i="53" s="1"/>
  <c r="S7" i="48"/>
  <c r="H7" i="48"/>
  <c r="I7" i="48"/>
  <c r="J7" i="48"/>
  <c r="K7" i="48"/>
  <c r="L7" i="48"/>
  <c r="M7" i="48"/>
  <c r="N7" i="48"/>
  <c r="O7" i="48"/>
  <c r="P7" i="48"/>
  <c r="Q7" i="48"/>
  <c r="R7" i="48"/>
  <c r="G7" i="48"/>
  <c r="S8" i="48"/>
  <c r="H8" i="48"/>
  <c r="I8" i="48"/>
  <c r="J8" i="48"/>
  <c r="K8" i="48"/>
  <c r="L8" i="48"/>
  <c r="M8" i="48"/>
  <c r="N8" i="48"/>
  <c r="O8" i="48"/>
  <c r="P8" i="48"/>
  <c r="Q8" i="48"/>
  <c r="R8" i="48"/>
  <c r="G8" i="48"/>
  <c r="F7" i="48"/>
  <c r="F8" i="48"/>
  <c r="Q9" i="48"/>
  <c r="I9" i="48"/>
  <c r="G9" i="48"/>
  <c r="F9" i="48"/>
  <c r="R9" i="48"/>
  <c r="R10" i="48"/>
  <c r="R11" i="48"/>
  <c r="R12" i="48"/>
  <c r="R13" i="48"/>
  <c r="R14" i="48"/>
  <c r="R15" i="48"/>
  <c r="R16" i="48"/>
  <c r="R17" i="48"/>
  <c r="R18" i="48"/>
  <c r="R19" i="48"/>
  <c r="R20" i="48"/>
  <c r="R21" i="48"/>
  <c r="R22" i="48"/>
  <c r="R23" i="48"/>
  <c r="R24" i="48"/>
  <c r="R25" i="48"/>
  <c r="R26" i="48"/>
  <c r="R27" i="48"/>
  <c r="R28" i="48"/>
  <c r="R29" i="48"/>
  <c r="R30" i="48"/>
  <c r="R31" i="48"/>
  <c r="R32" i="48"/>
  <c r="R33" i="48"/>
  <c r="R34" i="48"/>
  <c r="S10" i="48"/>
  <c r="S11" i="48"/>
  <c r="S12" i="48"/>
  <c r="S13" i="48"/>
  <c r="S14" i="48"/>
  <c r="S15" i="48"/>
  <c r="S16" i="48"/>
  <c r="S17" i="48"/>
  <c r="S18" i="48"/>
  <c r="S19" i="48"/>
  <c r="S20" i="48"/>
  <c r="S21" i="48"/>
  <c r="S22" i="48"/>
  <c r="S23" i="48"/>
  <c r="S24" i="48"/>
  <c r="S25" i="48"/>
  <c r="S26" i="48"/>
  <c r="S27" i="48"/>
  <c r="S28" i="48"/>
  <c r="S29" i="48"/>
  <c r="S30" i="48"/>
  <c r="S31" i="48"/>
  <c r="S32" i="48"/>
  <c r="S33" i="48"/>
  <c r="S34" i="48"/>
  <c r="S35" i="48"/>
  <c r="S36" i="48"/>
  <c r="S37" i="48"/>
  <c r="S38" i="48"/>
  <c r="S39" i="48"/>
  <c r="S40" i="48"/>
  <c r="S41" i="48"/>
  <c r="S42" i="48"/>
  <c r="S43" i="48"/>
  <c r="S44" i="48"/>
  <c r="S45" i="48"/>
  <c r="S46" i="48"/>
  <c r="S47" i="48"/>
  <c r="S48" i="48"/>
  <c r="S49" i="48"/>
  <c r="S50" i="48"/>
  <c r="S51" i="48"/>
  <c r="S52" i="48"/>
  <c r="S53" i="48"/>
  <c r="S54" i="48"/>
  <c r="S55" i="48"/>
  <c r="S56" i="48"/>
  <c r="S57" i="48"/>
  <c r="S58" i="48"/>
  <c r="S59" i="48"/>
  <c r="S60" i="48"/>
  <c r="S61" i="48"/>
  <c r="S62" i="48"/>
  <c r="S63" i="48"/>
  <c r="S64" i="48"/>
  <c r="S65" i="48"/>
  <c r="S66" i="48"/>
  <c r="S67" i="48"/>
  <c r="S68" i="48"/>
  <c r="S69" i="48"/>
  <c r="S70" i="48"/>
  <c r="S71" i="48"/>
  <c r="S72" i="48"/>
  <c r="S73" i="48"/>
  <c r="S74" i="48"/>
  <c r="S75" i="48"/>
  <c r="S76" i="48"/>
  <c r="S77" i="48"/>
  <c r="S78" i="48"/>
  <c r="S79" i="48"/>
  <c r="S80" i="48"/>
  <c r="S81" i="48"/>
  <c r="S82" i="48"/>
  <c r="S83" i="48"/>
  <c r="S84" i="48"/>
  <c r="S85" i="48"/>
  <c r="S86" i="48"/>
  <c r="S87" i="48"/>
  <c r="S88" i="48"/>
  <c r="S89" i="48"/>
  <c r="S90" i="48"/>
  <c r="S91" i="48"/>
  <c r="S92" i="48"/>
  <c r="S93" i="48"/>
  <c r="S9" i="48"/>
  <c r="F125" i="48"/>
  <c r="F124" i="48"/>
  <c r="F123" i="48"/>
  <c r="F122" i="48"/>
  <c r="F121" i="48"/>
  <c r="F120" i="48"/>
  <c r="F119" i="48"/>
  <c r="F118" i="48"/>
  <c r="F117" i="48"/>
  <c r="F115" i="48" s="1"/>
  <c r="F116" i="48"/>
  <c r="G115" i="48"/>
  <c r="F112" i="48"/>
  <c r="F111" i="48" s="1"/>
  <c r="G111" i="48"/>
  <c r="F108" i="48"/>
  <c r="F107" i="48"/>
  <c r="F106" i="48" s="1"/>
  <c r="G106" i="48"/>
  <c r="F103" i="48"/>
  <c r="F102" i="48"/>
  <c r="G101" i="48"/>
  <c r="G100" i="48" s="1"/>
  <c r="I7" i="53" l="1"/>
  <c r="N7" i="53"/>
  <c r="Q7" i="53"/>
  <c r="M7" i="53"/>
  <c r="H7" i="53"/>
  <c r="P7" i="53"/>
  <c r="L7" i="53"/>
  <c r="G7" i="53"/>
  <c r="O7" i="53"/>
  <c r="K7" i="53"/>
  <c r="R9" i="53"/>
  <c r="R8" i="53" s="1"/>
  <c r="R7" i="53" s="1"/>
  <c r="J8" i="53"/>
  <c r="J7" i="53" s="1"/>
  <c r="S9" i="53"/>
  <c r="S8" i="53" s="1"/>
  <c r="S7" i="53" s="1"/>
  <c r="F8" i="54"/>
  <c r="F7" i="54" s="1"/>
  <c r="F7" i="53"/>
  <c r="F101" i="48"/>
  <c r="F100" i="48" s="1"/>
  <c r="G9" i="50" l="1"/>
  <c r="F9" i="50"/>
  <c r="F9" i="9"/>
  <c r="S9" i="50"/>
  <c r="S10" i="50"/>
  <c r="S11" i="50"/>
  <c r="S12" i="50"/>
  <c r="S13" i="50"/>
  <c r="S14" i="50"/>
  <c r="S15" i="50"/>
  <c r="S16" i="50"/>
  <c r="S17" i="50"/>
  <c r="S18" i="50"/>
  <c r="S19" i="50"/>
  <c r="S20" i="50"/>
  <c r="S21" i="50"/>
  <c r="S22" i="50"/>
  <c r="S23" i="50"/>
  <c r="S24" i="50"/>
  <c r="S25" i="50"/>
  <c r="S26" i="50"/>
  <c r="S27" i="50"/>
  <c r="S28" i="50"/>
  <c r="S29" i="50"/>
  <c r="S30" i="50"/>
  <c r="S31" i="50"/>
  <c r="S32" i="50"/>
  <c r="S33" i="50"/>
  <c r="S34" i="50"/>
  <c r="S35" i="50"/>
  <c r="S36" i="50"/>
  <c r="S37" i="50"/>
  <c r="S38" i="50"/>
  <c r="S39" i="50"/>
  <c r="S40" i="50"/>
  <c r="S41" i="50"/>
  <c r="S42" i="50"/>
  <c r="S43" i="50"/>
  <c r="S44" i="50"/>
  <c r="S45" i="50"/>
  <c r="S46" i="50"/>
  <c r="S47" i="50"/>
  <c r="S48" i="50"/>
  <c r="S49" i="50"/>
  <c r="S50" i="50"/>
  <c r="S51" i="50"/>
  <c r="S52" i="50"/>
  <c r="S53" i="50"/>
  <c r="S54" i="50"/>
  <c r="S55" i="50"/>
  <c r="S56" i="50"/>
  <c r="S57" i="50"/>
  <c r="S58" i="50"/>
  <c r="S59" i="50"/>
  <c r="S60" i="50"/>
  <c r="S61" i="50"/>
  <c r="S62" i="50"/>
  <c r="S63" i="50"/>
  <c r="S64" i="50"/>
  <c r="S65" i="50"/>
  <c r="S66" i="50"/>
  <c r="S67" i="50"/>
  <c r="S68" i="50"/>
  <c r="S69" i="50"/>
  <c r="S70" i="50"/>
  <c r="S71" i="50"/>
  <c r="S72" i="50"/>
  <c r="S73" i="50"/>
  <c r="S74" i="50"/>
  <c r="S75" i="50"/>
  <c r="S76" i="50"/>
  <c r="S77" i="50"/>
  <c r="S78" i="50"/>
  <c r="S79" i="50"/>
  <c r="S80" i="50"/>
  <c r="S81" i="50"/>
  <c r="S82" i="50"/>
  <c r="S83" i="50"/>
  <c r="S84" i="50"/>
  <c r="S85" i="50"/>
  <c r="S86" i="50"/>
  <c r="S87" i="50"/>
  <c r="S88" i="50"/>
  <c r="S89" i="50"/>
  <c r="S90" i="50"/>
  <c r="S91" i="50"/>
  <c r="S92" i="50"/>
  <c r="S93" i="50"/>
  <c r="S94" i="50"/>
  <c r="S95" i="50"/>
  <c r="S96" i="50"/>
  <c r="S97" i="50"/>
  <c r="S98" i="50"/>
  <c r="S99" i="50"/>
  <c r="S100" i="50"/>
  <c r="S101" i="50"/>
  <c r="S102" i="50"/>
  <c r="S103" i="50"/>
  <c r="S104" i="50"/>
  <c r="S105" i="50"/>
  <c r="S106" i="50"/>
  <c r="S107" i="50"/>
  <c r="S108" i="50"/>
  <c r="S109" i="50"/>
  <c r="S110" i="50"/>
  <c r="S111" i="50"/>
  <c r="S112" i="50"/>
  <c r="S113" i="50"/>
  <c r="S114" i="50"/>
  <c r="S115" i="50"/>
  <c r="S116" i="50"/>
  <c r="S117" i="50"/>
  <c r="S118" i="50"/>
  <c r="S119" i="50"/>
  <c r="S120" i="50"/>
  <c r="S121" i="50"/>
  <c r="S122" i="50"/>
  <c r="S123" i="50"/>
  <c r="S124" i="50"/>
  <c r="S125" i="50"/>
  <c r="S126" i="50"/>
  <c r="S127" i="50"/>
  <c r="S128" i="50"/>
  <c r="S129" i="50"/>
  <c r="S130" i="50"/>
  <c r="S131" i="50"/>
  <c r="S132" i="50"/>
  <c r="S133" i="50"/>
  <c r="S134" i="50"/>
  <c r="S7" i="50"/>
  <c r="R7" i="50"/>
  <c r="Q7" i="50"/>
  <c r="R9" i="50"/>
  <c r="Q9" i="50"/>
  <c r="V22" i="50"/>
  <c r="V21" i="50"/>
  <c r="V20" i="50"/>
  <c r="V19" i="50"/>
  <c r="V18" i="50"/>
  <c r="V17" i="50"/>
  <c r="V16" i="50"/>
  <c r="V15" i="50"/>
  <c r="V14" i="50"/>
  <c r="V13" i="50"/>
  <c r="V12" i="50"/>
  <c r="V11" i="50"/>
  <c r="V10" i="50"/>
  <c r="V37" i="50"/>
  <c r="O7" i="9"/>
  <c r="O8" i="9"/>
  <c r="S7" i="9"/>
  <c r="R9" i="9"/>
  <c r="S9" i="9"/>
  <c r="H9" i="52"/>
  <c r="I7" i="52"/>
  <c r="J9" i="52"/>
  <c r="J7" i="52" s="1"/>
  <c r="K9" i="52"/>
  <c r="K7" i="52" s="1"/>
  <c r="L9" i="52"/>
  <c r="M9" i="52"/>
  <c r="M7" i="52" s="1"/>
  <c r="N9" i="52"/>
  <c r="N7" i="52" s="1"/>
  <c r="O9" i="52"/>
  <c r="P9" i="52"/>
  <c r="Q9" i="52"/>
  <c r="Q7" i="52" s="1"/>
  <c r="R9" i="52"/>
  <c r="R7" i="52" s="1"/>
  <c r="S9" i="52"/>
  <c r="S7" i="52" s="1"/>
  <c r="G9" i="52"/>
  <c r="H7" i="52"/>
  <c r="L7" i="52"/>
  <c r="O7" i="52"/>
  <c r="P7" i="52"/>
  <c r="G7" i="52"/>
  <c r="S9" i="13"/>
  <c r="R9" i="51"/>
  <c r="R7" i="51" s="1"/>
  <c r="H7" i="51"/>
  <c r="I7" i="51"/>
  <c r="J7" i="51"/>
  <c r="K7" i="51"/>
  <c r="L7" i="51"/>
  <c r="M7" i="51"/>
  <c r="N7" i="51"/>
  <c r="O7" i="51"/>
  <c r="P7" i="51"/>
  <c r="Q7" i="51"/>
  <c r="S7" i="51"/>
  <c r="G7" i="51"/>
  <c r="S9" i="51"/>
  <c r="I9" i="9"/>
  <c r="Q35" i="9"/>
  <c r="Q9" i="9"/>
  <c r="Q7" i="9" s="1"/>
  <c r="G35" i="9"/>
  <c r="F35" i="9"/>
  <c r="F8" i="9"/>
  <c r="F22" i="52"/>
  <c r="F12" i="52"/>
  <c r="F11" i="52"/>
  <c r="W10" i="52"/>
  <c r="F10" i="52"/>
  <c r="F7" i="52" s="1"/>
  <c r="X7" i="52"/>
  <c r="Z7" i="52" s="1"/>
  <c r="S10" i="12"/>
  <c r="U9" i="12" s="1"/>
  <c r="S11" i="12"/>
  <c r="S12" i="12"/>
  <c r="S13" i="12"/>
  <c r="S14" i="12"/>
  <c r="S15" i="12"/>
  <c r="S16" i="12"/>
  <c r="S17" i="12"/>
  <c r="S18" i="12"/>
  <c r="S19" i="12"/>
  <c r="S20" i="12"/>
  <c r="S21" i="12"/>
  <c r="Q9" i="12"/>
  <c r="Q7" i="12"/>
  <c r="G9" i="12"/>
  <c r="F9" i="12"/>
  <c r="R10" i="13"/>
  <c r="R11" i="13"/>
  <c r="R12" i="13"/>
  <c r="R13" i="13"/>
  <c r="R14" i="13"/>
  <c r="R15" i="13"/>
  <c r="R16" i="13"/>
  <c r="R17" i="13"/>
  <c r="R18" i="13"/>
  <c r="R19" i="13"/>
  <c r="R20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R9" i="13"/>
  <c r="R7" i="13"/>
  <c r="S7" i="13"/>
  <c r="Q9" i="13"/>
  <c r="P9" i="13"/>
  <c r="P7" i="13" s="1"/>
  <c r="Q7" i="13"/>
  <c r="Q8" i="9" l="1"/>
  <c r="F7" i="9"/>
  <c r="F9" i="13" l="1"/>
  <c r="F9" i="51"/>
  <c r="F9" i="10"/>
  <c r="F18" i="51"/>
  <c r="F17" i="51"/>
  <c r="F16" i="51"/>
  <c r="F15" i="51"/>
  <c r="F14" i="51"/>
  <c r="F13" i="51"/>
  <c r="F12" i="51"/>
  <c r="F11" i="51"/>
  <c r="F10" i="51"/>
  <c r="G9" i="51"/>
  <c r="X7" i="51"/>
  <c r="Z7" i="51" s="1"/>
  <c r="S7" i="10"/>
  <c r="Q9" i="10"/>
  <c r="O9" i="10"/>
  <c r="M9" i="10"/>
  <c r="K9" i="10"/>
  <c r="I9" i="10"/>
  <c r="Q7" i="10"/>
  <c r="F7" i="51" l="1"/>
  <c r="H9" i="50" l="1"/>
  <c r="H7" i="50" s="1"/>
  <c r="I9" i="50"/>
  <c r="I7" i="50" s="1"/>
  <c r="J9" i="50"/>
  <c r="J7" i="50" s="1"/>
  <c r="K9" i="50"/>
  <c r="K7" i="50" s="1"/>
  <c r="L9" i="50"/>
  <c r="L7" i="50" s="1"/>
  <c r="M9" i="50"/>
  <c r="M7" i="50" s="1"/>
  <c r="N9" i="50"/>
  <c r="N7" i="50" s="1"/>
  <c r="O9" i="50"/>
  <c r="O7" i="50" s="1"/>
  <c r="U9" i="50" l="1"/>
  <c r="F50" i="50"/>
  <c r="V50" i="50" s="1"/>
  <c r="F49" i="50"/>
  <c r="V49" i="50" s="1"/>
  <c r="F48" i="50"/>
  <c r="V48" i="50" s="1"/>
  <c r="V47" i="50"/>
  <c r="F47" i="50"/>
  <c r="F46" i="50"/>
  <c r="V46" i="50" s="1"/>
  <c r="F45" i="50"/>
  <c r="V45" i="50" s="1"/>
  <c r="F44" i="50"/>
  <c r="V44" i="50" s="1"/>
  <c r="F43" i="50"/>
  <c r="V43" i="50" s="1"/>
  <c r="F42" i="50"/>
  <c r="V42" i="50" s="1"/>
  <c r="F41" i="50"/>
  <c r="V41" i="50" s="1"/>
  <c r="F40" i="50"/>
  <c r="V40" i="50" s="1"/>
  <c r="F39" i="50"/>
  <c r="V39" i="50" s="1"/>
  <c r="F38" i="50"/>
  <c r="V38" i="50" s="1"/>
  <c r="V36" i="50"/>
  <c r="V35" i="50"/>
  <c r="V34" i="50"/>
  <c r="V33" i="50"/>
  <c r="V32" i="50"/>
  <c r="V31" i="50"/>
  <c r="V30" i="50"/>
  <c r="V29" i="50"/>
  <c r="V28" i="50"/>
  <c r="V27" i="50"/>
  <c r="V26" i="50"/>
  <c r="V25" i="50"/>
  <c r="V24" i="50"/>
  <c r="G7" i="50"/>
  <c r="Y7" i="50"/>
  <c r="AA7" i="50" s="1"/>
  <c r="V7" i="50"/>
  <c r="F7" i="50" l="1"/>
  <c r="V23" i="50"/>
  <c r="H7" i="10" l="1"/>
  <c r="J7" i="10"/>
  <c r="L7" i="10"/>
  <c r="N7" i="10"/>
  <c r="R7" i="10"/>
  <c r="H9" i="48" l="1"/>
  <c r="J9" i="48"/>
  <c r="K9" i="48"/>
  <c r="L9" i="48"/>
  <c r="M9" i="48"/>
  <c r="O9" i="48"/>
  <c r="X7" i="48" l="1"/>
  <c r="Z7" i="48" s="1"/>
  <c r="O9" i="13" l="1"/>
  <c r="H9" i="13"/>
  <c r="H7" i="13" s="1"/>
  <c r="I9" i="13"/>
  <c r="J9" i="13"/>
  <c r="J7" i="13" s="1"/>
  <c r="K9" i="13"/>
  <c r="K7" i="13" s="1"/>
  <c r="L9" i="13"/>
  <c r="L7" i="13" s="1"/>
  <c r="M9" i="13"/>
  <c r="M7" i="13" s="1"/>
  <c r="N9" i="13"/>
  <c r="N7" i="13" s="1"/>
  <c r="I7" i="13" l="1"/>
  <c r="I7" i="10"/>
  <c r="O7" i="13"/>
  <c r="R36" i="13" l="1"/>
  <c r="R35" i="13"/>
  <c r="R34" i="13"/>
  <c r="R33" i="13"/>
  <c r="R32" i="13"/>
  <c r="R31" i="13"/>
  <c r="R30" i="13"/>
  <c r="R29" i="13"/>
  <c r="R27" i="13"/>
  <c r="R26" i="13"/>
  <c r="R25" i="13"/>
  <c r="F7" i="13" l="1"/>
  <c r="G9" i="13" l="1"/>
  <c r="G7" i="13" s="1"/>
  <c r="H9" i="12"/>
  <c r="H7" i="12" s="1"/>
  <c r="I9" i="12"/>
  <c r="J9" i="12"/>
  <c r="J7" i="12" s="1"/>
  <c r="K9" i="12"/>
  <c r="K7" i="12" s="1"/>
  <c r="L9" i="12"/>
  <c r="L7" i="12" s="1"/>
  <c r="M9" i="12"/>
  <c r="M7" i="12" s="1"/>
  <c r="N9" i="12"/>
  <c r="N7" i="12" s="1"/>
  <c r="O9" i="12"/>
  <c r="O7" i="12" s="1"/>
  <c r="R9" i="12"/>
  <c r="R7" i="12" s="1"/>
  <c r="F7" i="12"/>
  <c r="G7" i="12"/>
  <c r="X7" i="12"/>
  <c r="Z7" i="12" s="1"/>
  <c r="I7" i="12" l="1"/>
  <c r="S9" i="12"/>
  <c r="S7" i="12" s="1"/>
  <c r="O7" i="10"/>
  <c r="M7" i="10"/>
  <c r="G9" i="10"/>
  <c r="K7" i="10" l="1"/>
  <c r="G7" i="10"/>
  <c r="Z7" i="10"/>
  <c r="F7" i="10" l="1"/>
  <c r="H35" i="9"/>
  <c r="I35" i="9"/>
  <c r="J35" i="9"/>
  <c r="K35" i="9"/>
  <c r="L35" i="9"/>
  <c r="M35" i="9"/>
  <c r="N35" i="9"/>
  <c r="O35" i="9"/>
  <c r="R35" i="9"/>
  <c r="H9" i="9"/>
  <c r="H8" i="9" s="1"/>
  <c r="J9" i="9"/>
  <c r="J8" i="9" s="1"/>
  <c r="K9" i="9"/>
  <c r="L9" i="9"/>
  <c r="L8" i="9" s="1"/>
  <c r="M9" i="9"/>
  <c r="N9" i="9"/>
  <c r="N8" i="9" s="1"/>
  <c r="O9" i="9"/>
  <c r="R8" i="9"/>
  <c r="G9" i="9"/>
  <c r="R7" i="9" l="1"/>
  <c r="H7" i="9"/>
  <c r="J7" i="9"/>
  <c r="M7" i="9"/>
  <c r="M8" i="9"/>
  <c r="N7" i="9"/>
  <c r="K7" i="9"/>
  <c r="K8" i="9"/>
  <c r="L7" i="9"/>
  <c r="I7" i="9"/>
  <c r="I8" i="9"/>
  <c r="S36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G8" i="9"/>
  <c r="G7" i="9" s="1"/>
  <c r="X7" i="9"/>
  <c r="Z7" i="9" s="1"/>
  <c r="U9" i="9" l="1"/>
  <c r="S35" i="9"/>
  <c r="U35" i="9"/>
  <c r="S8" i="9"/>
  <c r="U7" i="9" l="1"/>
</calcChain>
</file>

<file path=xl/sharedStrings.xml><?xml version="1.0" encoding="utf-8"?>
<sst xmlns="http://schemas.openxmlformats.org/spreadsheetml/2006/main" count="2450" uniqueCount="669">
  <si>
    <t>แบบ ง.4-2</t>
  </si>
  <si>
    <t xml:space="preserve">ลำดับ
</t>
  </si>
  <si>
    <t>รายการ</t>
  </si>
  <si>
    <t>แผนความต้องการรายการครุภัณฑ์ 5 ปี</t>
  </si>
  <si>
    <t xml:space="preserve">ความสอดคล้องกับ  Flagship 
(ใส่หมายเลข) </t>
  </si>
  <si>
    <t>รวม</t>
  </si>
  <si>
    <t>จำนวน</t>
  </si>
  <si>
    <t>วงเงิน</t>
  </si>
  <si>
    <t>ผลผลิต ด้านวิทยาศาสตร์และเทคโนโลยี</t>
  </si>
  <si>
    <t>ชุดเทคโนโลยีอัตโนมัติเพื่อเลี้ยงสัตว์น้ำสวยงาม</t>
  </si>
  <si>
    <t xml:space="preserve">ระบบการเลี้ยงสัตว์น้ำอัจฉริยะ (aquatic smart farm) </t>
  </si>
  <si>
    <t>ระบบฟาร์มอัจฉริยะด้านการผลิตโคนม (น้ำนมเพื่อสุขภาพและนมอัดเม็ดโพรไบโอติก</t>
  </si>
  <si>
    <t>ชุดปฏิบัติการพัฒนาเทคนิคการเลี้ยงเนื้อเยื่อและไม้น้ำเชิงพาณิชย์</t>
  </si>
  <si>
    <t>ชุดครุภัณฑ์ตรวจคุณภาพน้ำนมดิบเพื่อการค้า</t>
  </si>
  <si>
    <t>ชุดคุรภัณฑ์ตรวจคุณภาพอาหารสัตว์</t>
  </si>
  <si>
    <t>ชุดครุภัณฑ์ชัณสูตรโรคสัตว์ทางจุลชีววิทยา</t>
  </si>
  <si>
    <t>ชุดครุภัณฑ์วิเคราะห์ค่าเลือดของสัตว์เศรษฐกิจ</t>
  </si>
  <si>
    <t>หมายเหตุ :  รายการครุภัณฑ์ควรมีความสอดคล้องกับ Flagship และแผนยุทธศาสตร์มหาวิทยาลัยเทคโนโลยีราชมงคลธัญบุรี  โดยให้ระบุหมายเลขของ  Flagship ที่สอดคล้องกับรายการครุภัณฑ์</t>
  </si>
  <si>
    <t xml:space="preserve">               </t>
  </si>
  <si>
    <t xml:space="preserve">     1. Agro food Innovation     2. Logistic Innovation     3. Digital Economy </t>
  </si>
  <si>
    <t xml:space="preserve">     4. Tourism &amp; Creative Innovation    5. Health and Wellness    6. ไม่สอดคล้อง</t>
  </si>
  <si>
    <t>ชุดครุภัณฑ์ห้องปฏิบัติการสัตว์ทดลอง</t>
  </si>
  <si>
    <t>ชุดปฏิบัติการยีนเทคโนโลยีเพื่อวิจัยและสร้าสรรค์นวัตกรรม</t>
  </si>
  <si>
    <t>ชุดปฏิบัติการเพื่อความแม่นยำทางด้านการผลิตพืชแบบอัจฉริยะ</t>
  </si>
  <si>
    <t>ห้องปฎิบัติการสรีรวิทยาเพื่อการผลิตและพัฒนาพืชเชิงอุตสาหกรรม</t>
  </si>
  <si>
    <t>ชุดปฏิบัติการผลิตพืชแบบแม่นยำสูง</t>
  </si>
  <si>
    <t>ชุดโรงเรือนปลูกพืชระบบปลอดภัย</t>
  </si>
  <si>
    <t>ห้องปฏิบัติการพัฒนานวัตกรรมด้านวัสดุตกแต่งภูมิทัศน์</t>
  </si>
  <si>
    <t>ชุดโรงเพาะเห็ดระบบปิดอัจฉริยะ</t>
  </si>
  <si>
    <t>ชุดห้องบรรยายและปฏิบัติการการผลิตพืช</t>
  </si>
  <si>
    <t>ชุดห้องบรรยายและฝึกอบรมทางด้านสมาร์มฟาร์ม</t>
  </si>
  <si>
    <t xml:space="preserve">ครุภัณฑ์ห้องประเมินคุณภาพทางประสาทสัมผัสเพื่อผลิตนวัตกรรมอาหาร       </t>
  </si>
  <si>
    <t xml:space="preserve">ครุภัณฑ์ห้องวิศวกรรมแปรรูปโนเวลฟู้ด (เฟส 2)              </t>
  </si>
  <si>
    <t xml:space="preserve">ครุภัณฑ์ห้องการทดสอบคุณค่าทางโภชนการของอาหาร       </t>
  </si>
  <si>
    <t>ครุภัณฑ์ห้องวิจัยและพัฒนานวัตกรรมทางอาหาร</t>
  </si>
  <si>
    <t>ครุภัณฑ์ห้องวิจัยและพัฒนานวัตกรรมทางอาหาร (เฟส 2)</t>
  </si>
  <si>
    <t>ครุภัณฑ์ศูนย์ปฏิบัติทางเทคโนโลยีชีวภาพของอาหาร</t>
  </si>
  <si>
    <t>รวมค่าครุภัณฑ์</t>
  </si>
  <si>
    <t>เครื่องถ่ายเอกสารระบบดิจิตอล (ขาว-ดำ และสี) ความเร็ว 20 แผ่นต่อนาที</t>
  </si>
  <si>
    <t>1 เครื่อง</t>
  </si>
  <si>
    <t>5 เครื่อง</t>
  </si>
  <si>
    <t>แบบ ง.4-1</t>
  </si>
  <si>
    <t xml:space="preserve">ความสอดคล้องกับ  Flagship (ใส่หมายเลข) </t>
  </si>
  <si>
    <t>จำนวนหน่วย</t>
  </si>
  <si>
    <t>หน่วยนับ</t>
  </si>
  <si>
    <t>ราคาต่อหน่วย</t>
  </si>
  <si>
    <t>เสนอขอ
งบประมาณรวม</t>
  </si>
  <si>
    <t>ผลผลิต ผู้สำเร็จการศึกษาด้านวิทยาศาสตร์และเทคโนโลยี</t>
  </si>
  <si>
    <t>คณะครุศาสตร์อุตสาหกรรม</t>
  </si>
  <si>
    <t>ชุด</t>
  </si>
  <si>
    <t>ชุดสนับสนุนการเรียนการสอน</t>
  </si>
  <si>
    <t>1 ชุด</t>
  </si>
  <si>
    <t>2,3</t>
  </si>
  <si>
    <t>ภาควิชาครุศาสตร์อุตสาหกรรม</t>
  </si>
  <si>
    <t>คอมพิวเตอร์ปฏิบัติการพัฒนาสมรรถนะบัณฑิตเพื่อสื่อสร้างสรรการเรียนรู้สู่อุตสาหกรรมดิจิทัลสำหรับ 4 หลักสูตร</t>
  </si>
  <si>
    <t>ภาควิชาเทคโนโลยีและสื่อสารการศึกษา</t>
  </si>
  <si>
    <t>วิศวกรรมอุตสาหการ</t>
  </si>
  <si>
    <t>ชุดฝึกปฏิบัติการขึ้นรูปด้วยความแม่นยำ สำหรับชิ้นส่วนยานยนต์สมัยใหม่</t>
  </si>
  <si>
    <t>ชุดทดลองการควบคุมและเรียนรู้พื้นฐานด้านการออกแบบและพัฒนาหุ่นยนต์อัจฉริยะ</t>
  </si>
  <si>
    <t>ชุดพัฒนาอุปกรณ์และระบบอัจฉริยะสำหรับโรงงานอัจฉริยะด้วยโปรแกรมแบบกราฟฟิก</t>
  </si>
  <si>
    <t>อิเล็กทรอนิกส์อัจฉริยะ</t>
  </si>
  <si>
    <t>วิศวกรรมคอมพิวเตอร์</t>
  </si>
  <si>
    <t xml:space="preserve">ชุดสนับสนุนการเรียนการสอนสำหรับครูในศตวรรษที่ 21 </t>
  </si>
  <si>
    <t>สอดคล้อง new s-curve</t>
  </si>
  <si>
    <t>ชุดประมวลผลพร้อมซอร์ฟแวร์เพื่องานออกแบบและบริหารงานก่อสร้างและระบบสาธารณูปโภคยุคใหม่</t>
  </si>
  <si>
    <t>วิศวกรรมโยธา</t>
  </si>
  <si>
    <t>ชุดปฏิบัติการระบบควบคุมอัตโนมัติแขนกลและหุ่นยนต์อุตสาหกรรม</t>
  </si>
  <si>
    <t>วิศวกรรมเมคคาทรอนิกส์</t>
  </si>
  <si>
    <t>ชุดปฏิบัติการเทคโนโลยียานยนต์ไฟฟ้าไฮบริด</t>
  </si>
  <si>
    <t>2 ชุด</t>
  </si>
  <si>
    <t>วิศวกรรมเครื่องกล</t>
  </si>
  <si>
    <t>ชุดปฏิบัติการเครื่องทำความเย็นและปรับอากาศ</t>
  </si>
  <si>
    <t>วิศวกรรมไฟฟ้า</t>
  </si>
  <si>
    <t>ปรับปรุงห้องปฏิบัติการ ทุกหลักสูตร รับรองการฝึกอบรม</t>
  </si>
  <si>
    <t>ชุดฝึกปฏิบัติระบบควบคุม</t>
  </si>
  <si>
    <t>ชุดฝึกปฏิบัติการสมองกลฝังตัวเพื่ออุตสาหกรรมดิจิทัล</t>
  </si>
  <si>
    <t xml:space="preserve">ชุดปฏิบัติการดารเคลื่อนที่สายการผลิตอัตโนมัติ และระบบการจัดการ warehouse </t>
  </si>
  <si>
    <t>ปรับปรุงอาคารปฏิบัติการ พื้นอาคาร ระบบไฟฟ้า สร้างชั้นลอยเป็นห้องเรียน และฝึกอบรม</t>
  </si>
  <si>
    <t>เทคโนโลยีการผลิต</t>
  </si>
  <si>
    <t>ชุดอากาศยานไร้คนขับ (Drone) เพื่องานสำรวจ และออกแบบแผนที่ 3 มิติ</t>
  </si>
  <si>
    <t>ชุดตรวจสอบงานเชื่อมแบบไม่ทำลายวัสดุ</t>
  </si>
  <si>
    <t>ชุดปฏิบัติการเซ็นเซอร์อัจฉริยะ</t>
  </si>
  <si>
    <t>อิเล็กทรอนิกส์อัจริยะ</t>
  </si>
  <si>
    <t>ชุดปฏิบัติการระบบควบคุมอุตสาหกรรมอัจฉริยะ</t>
  </si>
  <si>
    <t xml:space="preserve">ศูนย์พัฒนาบุคลากรวิชาชีพด้านอิเล็กทรอนิกส์และระบบอัตโนมัติเพื่อยกระดับการเรียนการสอน การวิจัย และบริการวิชาการ
-ชุดครุภัณฑ์ระบบสื่อสัญญาณโครงข่ายสื่อสารและไมโครเวฟ </t>
  </si>
  <si>
    <t>อิเล็กทรอนิกส์และระบบอัตโนมัติ</t>
  </si>
  <si>
    <t xml:space="preserve">ชุดปฏิบัติการยานยนต์ไฟฟ้าสมัยใหม่ 
</t>
  </si>
  <si>
    <t>ชุดการสอนแบบจุลภาค</t>
  </si>
  <si>
    <t>ภาควิชาการศึกษา</t>
  </si>
  <si>
    <t>ชุดฝึกปฏิบัติการพัฒนาสมรรถนะขั้นสูงด้านดิจิทัลสามมิติสำหรับเทคโนโลยี AR/VR/MR</t>
  </si>
  <si>
    <t>ชุดฝึกปฏิบัติการ โรงงานอัจฉริยะ (SMART FACTORY) เพื่ออุตสาหกรรม</t>
  </si>
  <si>
    <t>ชุดฝึกปฏิบัติวิเคราะห์ระบบไฟฟ้ากำลัง</t>
  </si>
  <si>
    <t>ชุดฝึกปฏิบัติการซอฟต์แวร์ช่วยในการบริหารจัดการเพื่ออุตสาหกรรมดิจิทัล</t>
  </si>
  <si>
    <t>ชุดปฏิบัติการการเคลื่อนที่อัตโนมัติ AGV แบบ ROS</t>
  </si>
  <si>
    <t>ห้องปฏิบัติการเทคโนโลยีโลกเสมือนจริง (VR BIM) เพื่องานออกแบบและบริหารงานก่อสร้างระบบสาธารณูปโภคยุคใหม่</t>
  </si>
  <si>
    <t>ชุดปฎิบัติการตรวจสอบวัสดุในงานอุตสาหกรรมและชิ้นส่วนยานยนต์</t>
  </si>
  <si>
    <t xml:space="preserve">ชุดปฏิบัติการระบบควบคุมอัจฉริยะด้วยพีแอลซี </t>
  </si>
  <si>
    <t xml:space="preserve">ศูนย์พัฒนาบุคลากรวิชาชีพด้านอิเล็กทรอนิกส์และระบบอัตโนมัติเพื่อยกระดับการเรียนการสอน การวิจัย และบริการวิชาการ
-ชุดครุภัณฑ์ศูนย์บริการเครื่องมือวัดทางไฟฟ้าและอิเล็กทรอนิกส์ </t>
  </si>
  <si>
    <t xml:space="preserve">ชุดฝึกวิเคราะห์ปัญหาและตรวจวัดสัญญาณระบบรถยนต์ไฟฟ้า 
</t>
  </si>
  <si>
    <t>ครุภัณฑ์ห้องปฏิบัติการดิจิทัลเพื่อพัฒนาสมรรถนะด้านวิทยาการคำนวณ</t>
  </si>
  <si>
    <t>ชุดฝึกปฏิบัติการป้องกันระบบไฟฟ้า</t>
  </si>
  <si>
    <t>ชุดฝึกปฏิบัติการ ธุรกรรมอิเล็กทรอนิกส์ เพื่ออุตสาหกรรมดิจิทัล</t>
  </si>
  <si>
    <t>ชุดปฏิบัติการเซ็นเซอร์วัด และประมวลผลทางด้านการเคลื่อนที่แบบระบุตำแหน่ง (SLAM)</t>
  </si>
  <si>
    <t>ชุดฝึกปฏิบัติการ การผลิตสมัยใหม่ สำหรับอุตสาหกรรม 4.0</t>
  </si>
  <si>
    <t>ชุดฝึกปฏิบัติการ ฟาร์มอัจฉริยะ (SMART FARM) เพื่อเกษตรกรสมัยใหม่</t>
  </si>
  <si>
    <t xml:space="preserve">ชุดประมวลผลพร้อมชอร์ฟแวร์เพื่องานออกแบบและบริหารงานก่อสร้างระบบสาธารณูปโภคยุคใหม่ </t>
  </si>
  <si>
    <t>ชุดปฎิบัติการแขนกลสำหรับหรับงานเชื่อมอัตโนมัติในงานยานยนต์สมัยใหม่</t>
  </si>
  <si>
    <t xml:space="preserve">ชุดปฏิบัติการระบบสมองกลฝังตัวสำหรับระบบอัจฉริยะ </t>
  </si>
  <si>
    <t>ศูนย์พัฒนาบุคลากรวิชาชีพด้านอิเล็กทรอนิกส์และระบบอัตโนมัติเพื่อยกระดับการเรียนการสอน การวิจัย และบริการวิชาการ
- ชุดครุภัณฑ์อิเล็กทรอนิกส์อุตสาหกรรมและพลังงานไฟฟ้า</t>
  </si>
  <si>
    <t xml:space="preserve">ชุดฝึกปฏิบัติการเทคโนโลยีวงจรไฟฟ้าและอิเล็กทรอนิกส์ในรถยนต์ไฟฟ้า </t>
  </si>
  <si>
    <t>ครุภัณฑ์ห้องปฏิบัติการประลองทักษะดิจิทัลเพื่อพัฒนาสมรรถนะด้านดิจิทัลขั้นสูง</t>
  </si>
  <si>
    <t>ชุดฝึกปฏิบัติไมโครคอนโทรลเลอร์</t>
  </si>
  <si>
    <t>ชุดฝึกปฏิบัติการการวิเคราะห์ข้อมูลของผู้บริโภค เพื่ออุตสาหกรรมดิจิทัล</t>
  </si>
  <si>
    <t>ชุดปฏิบัติการสำหรับการซ่อมบำรุงหุ่นยนต์อุตสาหกรรม</t>
  </si>
  <si>
    <t>ชุดฝึกปฏิบัติการ การตรวจสอบชิ้นงานผลิตด้วยความแม่นยำ สำหรับอุตสาหกรรม 4.0</t>
  </si>
  <si>
    <t xml:space="preserve">ชุดฝึกปฏิบัติการ กระบวนการผลิตชิ้นส่วนยานยนต์สมัยใหม่ </t>
  </si>
  <si>
    <t>เครื่องประมวลผลข้อมูล (Portable Data Logger) สำหรับทดสอบพฤติกรรม
ของโครงสร้าง</t>
  </si>
  <si>
    <t>ชุดปฎิบัติการขึ้นรูปด้วยความแม่นยำในงานอุตสาหกรรมและชิ้นส่วนยานยนต์</t>
  </si>
  <si>
    <t xml:space="preserve">ชุดปฏิบัติการระบบขับเคลื่อนมอเตอร์อุตสาหกรรมสำหรับโรงงานอัจฉริยะ </t>
  </si>
  <si>
    <t xml:space="preserve">ศูนย์พัฒนาบุคลากรวิชาชีพด้านอิเล็กทรอนิกส์และระบบอัตโนมัติเพื่อยกระดับการเรียนการสอน การวิจัย และบริการวิชาการ
- ชุดครุภัณฑ์ระบบควบคุมอิเล็กทรอนิกส์อัจฉริยะและปัญญาประดิษฐ์ </t>
  </si>
  <si>
    <t>ชุดปฏิบัติการเพื่อพัฒนาสมรรถนะด้านการเขียนโปรแกรมคอมพิวเตอร์ขั้นสูง</t>
  </si>
  <si>
    <t>ครุภัณฑ์ห้องเรียนอัจฉริยะ (Smart Classroom)</t>
  </si>
  <si>
    <t>โรงเรียนสาธิตนวัตกรรม มหาวิทยาลัยเทคโนโลยีราชมงคลธัญบุรี</t>
  </si>
  <si>
    <t>เครื่อง</t>
  </si>
  <si>
    <t>ตัว</t>
  </si>
  <si>
    <t>ครุภัณฑ์แท่นพิมพ์ภาพพิมพ์ศิลปะ</t>
  </si>
  <si>
    <t>ตู้</t>
  </si>
  <si>
    <t>ครุภัณฑ์บันทึกภาพทางอากาศ</t>
  </si>
  <si>
    <t>ครุภัณฑ์ชุดอุปกรณ์การเรียนรู้ดนตรีสากล</t>
  </si>
  <si>
    <t>เครื่องคอมพิวเตอร์ สำหรับงานประมวลผล แบบที่ 2</t>
  </si>
  <si>
    <t>เครื่องคอมพิวเตอร์โน้ตบุ๊ก สำหรับงานประมวลผล</t>
  </si>
  <si>
    <t>กองบริหารงานบุคคล</t>
  </si>
  <si>
    <t xml:space="preserve">เครื่องพิมพ์เลเซอร์ หรือ LED สีชนิด Network แบบที่ 2
</t>
  </si>
  <si>
    <t>-</t>
  </si>
  <si>
    <t xml:space="preserve">เครื่องพิมพ์เลเซอร์ หรือ LED  ขาวดำชนิด Network แบบที่ 2
</t>
  </si>
  <si>
    <t xml:space="preserve">เครื่องคอมพิวเตอร์ สำหรับงานประมวลผล แบบที่ 2 </t>
  </si>
  <si>
    <t>สแกนเนอร์ สำหรับงานเก็บเอกสารระดับศูนย์บริการ แบบที่ 2</t>
  </si>
  <si>
    <t>เครื่องถ่ายเอกสารระบบดิจิตอล (ขาว-ดำ และสี)
ความเร็ว 30 แผ่นต่อนาที</t>
  </si>
  <si>
    <t>คณะเทคโนโลยีคหกรรมศาสตร์</t>
  </si>
  <si>
    <t>คณะบริหารธุรกิจ</t>
  </si>
  <si>
    <t>ครุภัณฑ์ประกอบการฝึกทักษะเพื่อยกระดับการเรียนรู้ผ่านระบบดิจิทัล (Virtual Conference Room)</t>
  </si>
  <si>
    <t>ครุภัณฑ์ประจำห้องพัฒนาศักยภาพและเสริมสร้างทักษะใหม่แห่งการเรียนรู้</t>
  </si>
  <si>
    <t xml:space="preserve">ครุภัณฑ์ห้องเตรียมการสอนแบบยกระดับการเรียนรู้ผ่านระบบออนไลน์ </t>
  </si>
  <si>
    <t>เครื่องฉายภาพวัตถุสามมิติ</t>
  </si>
  <si>
    <t>10 เครื่อง</t>
  </si>
  <si>
    <t>เครื่องมัลติมีเดียโปรเจคเตอร์    ความสว่างไม่น้อยกว่า 5,500 ANSI</t>
  </si>
  <si>
    <t>20 เครื่อง</t>
  </si>
  <si>
    <t>จอรับภาพชนิดมอเตอร์ไฟฟ้า 120 นิ้ว</t>
  </si>
  <si>
    <t>20 จอ</t>
  </si>
  <si>
    <t>ชุดเครื่องเสียงห้องเรียนสำหรับบรรยาย</t>
  </si>
  <si>
    <t>10 ชุด</t>
  </si>
  <si>
    <t>เครื่องมัลติมีเดียโปรเจคเตอร์ความสว่างไม่น้อยกว่า 5,500 ANSI</t>
  </si>
  <si>
    <t>12 เครื่อง</t>
  </si>
  <si>
    <t>12 จอ</t>
  </si>
  <si>
    <t>11 เครื่อง</t>
  </si>
  <si>
    <t>11 จอ</t>
  </si>
  <si>
    <t>10 จอ</t>
  </si>
  <si>
    <t>ผลผลิต   ผู้สำเร็จการศึกษาด้านสังคมศาสตร์</t>
  </si>
  <si>
    <t xml:space="preserve">ครุภัณฑ์ห้องปฏิบัติการ SMART CLASS ROOM </t>
  </si>
  <si>
    <t>3 ชุด</t>
  </si>
  <si>
    <t>ชุดเครื่องมือทดสอบคุณภาพผลิตภัณฑ์ด้านนวัตกรรมเครื่องหอม ของชำร่วย</t>
  </si>
  <si>
    <t xml:space="preserve">ชุดเครื่องมือนวัตกรรมปฏิบัติการวิชาชีพด้านอาหารและโภชนาการ </t>
  </si>
  <si>
    <t>ชุดห้องปฏิบัติการออกแบบแฟชั่น</t>
  </si>
  <si>
    <t>ชุดห้องปฏิบัติการสตูดิโอเดินแบบแฟชั่น</t>
  </si>
  <si>
    <t>ชุดเครื่องมือทดสอบสมบัติทางกายภาพของวัสดุด้านนวัตกรรมงานสร้างสรรค์</t>
  </si>
  <si>
    <t>ชุดห้องปฏิบัติการออกและตัดเย็บด้านนวัตกรรมสิ่งทอ</t>
  </si>
  <si>
    <t>กล้องจุลทรรศน์แสงโพลาไรซ์ Polarized Light Microscope (PLM)</t>
  </si>
  <si>
    <t>ชุดห้องปฏิบัติซักอบรีด</t>
  </si>
  <si>
    <t>เครื่องวัดค่าความต่างความร้อนของสาร (DSC)</t>
  </si>
  <si>
    <t>ชุดห้องปฏิบัติการออกแบบและตัดเย็บอุตสาหกรรม</t>
  </si>
  <si>
    <t>ครุภัณฑ์ห้องปฏิบัติการเพื่อความเป็นเลิศทางกายวิภาคศาสตร์ของสัตว์เศรษฐกิจ</t>
  </si>
  <si>
    <t xml:space="preserve">ชุดวิเคราะห์เพื่อพัฒนาการเกษตรอัจฉริยะแบบแม่นยำสูง </t>
  </si>
  <si>
    <t>ชุดห้องปฏิบัติการผลิตสัตว์อย่างแม่นยำ(ห้องปฏิบัติการน้ำเชื้อสัตว์)</t>
  </si>
  <si>
    <t>ชุดปฏิบัติการยีนเทคโนโลยีเพื่อวิจัยและสร้างสรรค์นวัตกรรม</t>
  </si>
  <si>
    <t>คณะเทคโนโลยีการเกษตร</t>
  </si>
  <si>
    <t>สำนักส่งเสริมวิชาการและงานทะเบียน</t>
  </si>
  <si>
    <t>เก้าอี้สำนักงาน</t>
  </si>
  <si>
    <t>เก้าอี้ผู้บริหาร</t>
  </si>
  <si>
    <t>ตู้เหล็กเก็บเอกสารบานเลื่อนทึบ</t>
  </si>
  <si>
    <t>ตู้เก็บเอกสารบานเลื่อนกระจก</t>
  </si>
  <si>
    <t>เครื่องถ่ายเอกสาร ระบบดิจิตอล (ขาว-ดำ) ความเร็ว 50 แผ่นต่อนาที</t>
  </si>
  <si>
    <t>สำนักบัณฑิตศึกษา</t>
  </si>
  <si>
    <t>4 ชุด</t>
  </si>
  <si>
    <t>คณะสถาปัตยกรรมศาสตร์</t>
  </si>
  <si>
    <t>ชุดสารสนเทศสถาปัตยกรรมเสมือนจริง</t>
  </si>
  <si>
    <t>กองนโยบายและแผน</t>
  </si>
  <si>
    <t xml:space="preserve">เครื่องพิมพ์เลเซอร์ หรือ LED ขาวดำ ชนิด Network แบบที่ 1    </t>
  </si>
  <si>
    <t xml:space="preserve">เครื่องพิมพ์ Multifunction เลเซอร์ หรือ LED สี    </t>
  </si>
  <si>
    <t xml:space="preserve">ครุภัณฑ์เพื่อสนับสนุนงานนโยบายและแผน       </t>
  </si>
  <si>
    <t>รถเข็นเอนกประสงค์</t>
  </si>
  <si>
    <t>เครื่องถ่ายเอกสารระบบดิจิตอล ชนิด ขาว-ด ำ สี</t>
  </si>
  <si>
    <t>คณะเทคโนโลยีสื่อสารมวลชน</t>
  </si>
  <si>
    <t>ระบบดิจิทัลสร้างฉากเสมือนสำหรับการผลิตสื่อภาพเคลื่อนไหว</t>
  </si>
  <si>
    <t>ระบบ</t>
  </si>
  <si>
    <t>กองคลัง</t>
  </si>
  <si>
    <t xml:space="preserve">เครื่องคอมพิวเตอร์สำหรับงานประมวลผลแบบที่ 2 </t>
  </si>
  <si>
    <t>ตู้เก็บแบบแปลน</t>
  </si>
  <si>
    <t>โทรศัพท์ไร้สาย</t>
  </si>
  <si>
    <t>ครุภัณฑ์ห้องเรียนวัฒนธรรมไทยคณะศิลปศาสตร์ (ห้อง 1407)</t>
  </si>
  <si>
    <t>ครุภัณฑ์ห้องพัฒนาทักษะ (LAB 1)</t>
  </si>
  <si>
    <t>ครุภัณฑ์ห้องสนับสนุนการเรียนการสอนเพื่อพัฒนาตนเอง (LAB 2)</t>
  </si>
  <si>
    <t>ครุภัณฑ์การศึกษาผ่านเทคโนโลยีสื่อสารอิเล็กทรอนิกส์ (บรรยาย 5)</t>
  </si>
  <si>
    <t>ครุภัณฑ์สำนักงานคณะศิลปศาสตร์</t>
  </si>
  <si>
    <t>ครุภัณฑ์การศึกษาห้องพัฒนาภาษา Malay (LAB 8)</t>
  </si>
  <si>
    <t>ครุภัณฑ์การศึกษาห้องพัฒนาภาษา Korean (LAB 9)</t>
  </si>
  <si>
    <t>คณะศิลปศาสตร์</t>
  </si>
  <si>
    <t>ครุภัณฑ์ห้องสนับสนุนการเรียนการสอนเพื่อพัฒนาตนเอง (LAB 4)</t>
  </si>
  <si>
    <t>ครุภัณฑ์เสริมพัฒนาการเรียนทางด้านการสื่อสาร ( LAB 6)</t>
  </si>
  <si>
    <t>คณุภัณฑ์สำหรับห้องอาเซียนคณะศิลปศาสตร์ (ห้อง 1502)</t>
  </si>
  <si>
    <t>ครุภัณฑ์การศึกษาห้องพัฒนาภาษา Word English (LAB 10)</t>
  </si>
  <si>
    <t>2 เครื่อง</t>
  </si>
  <si>
    <t>3 เครื่อง</t>
  </si>
  <si>
    <t>1 ระบบ</t>
  </si>
  <si>
    <t>กองประชาสัมพันธ์</t>
  </si>
  <si>
    <t>ชุดกล้องพร้อมเลนส์และอุปกรณ์เสริม</t>
  </si>
  <si>
    <t>กองกฎหมาย</t>
  </si>
  <si>
    <t>เครื่องถ่ายเอกสาร ระบบดิจิตอล (ขาว – ดำ) ความเร็ว 50 แผ่นต่อนาที</t>
  </si>
  <si>
    <t>ตู้เก็บเอกสารชนิดเลื่อนบนรางแบบพวงมาลัยหมุน</t>
  </si>
  <si>
    <t>ตู้เก็บเอกสารไม้แบบโล่ง 4 ชั้น</t>
  </si>
  <si>
    <t>4 ตู้</t>
  </si>
  <si>
    <t>สแกนเนอร์ สำหรับงานเก็บเอกสารระดับศูนย์บริการ แบบที่ 3</t>
  </si>
  <si>
    <t>เครื่องพิมพ์ชนิดเลเซอร์หรือชนิดLED ขาวดำชนิด Network แบบที่ 2 (33 หน้า/นาที)</t>
  </si>
  <si>
    <t>เครื่องพิมพ์ชนิดเลเซอร์หรือชนิด LED ขาวดำ (18 หน้า/นาที)</t>
  </si>
  <si>
    <t>เครื่องคอมพิวเตอร์สำหรับงานประมวลผล แบบที่ 2*(จอภาพขนาดไม่น้อยกว่า 19 นิ้ว)</t>
  </si>
  <si>
    <t>4 เครื่อง</t>
  </si>
  <si>
    <t>ชุดปั๊มพ่นยา 3 สูบพร้อมเครื่องยนต์เบนซิน</t>
  </si>
  <si>
    <t>เครื่องสูบน้ำแบบหอยโข่งมอเตอร์ไฟฟ้า</t>
  </si>
  <si>
    <t>เครื่องตัดหญ้า แบบข้อแข็ง</t>
  </si>
  <si>
    <t>ชุดเพาะเลี้ยงเนื้อเยื่อแบบท่วมชั่วคราวสำหรับบัว</t>
  </si>
  <si>
    <t>30 ตัว</t>
  </si>
  <si>
    <t>ชุดเก้าอี้ห้องประชุม</t>
  </si>
  <si>
    <t>35 ตัว</t>
  </si>
  <si>
    <t>300 ตัว</t>
  </si>
  <si>
    <t>เครื่องตัดหญ้าแบบข้อแข็ง</t>
  </si>
  <si>
    <t>บันไดพาดเลื่อน</t>
  </si>
  <si>
    <t>4 อัน</t>
  </si>
  <si>
    <t>ปั๊มน้ำไฟฟ้า ขนาดไม่น้อยกว่า 2.0 แรงม้า</t>
  </si>
  <si>
    <t>ปั๊มน้ำไฟฟ้า ขนาดไม่น้อยกว่า 5.5 แรงม้า</t>
  </si>
  <si>
    <t>เลื่อยยนต์</t>
  </si>
  <si>
    <t>รถตัดหญ้ารัฟ ชนิดนั่งขับ</t>
  </si>
  <si>
    <t>1 คัน</t>
  </si>
  <si>
    <t>เครื่องพิมพ์ Multifunctionเลเซอร์ หรือ LED สี</t>
  </si>
  <si>
    <t xml:space="preserve">เครื่องพิมพ์ Multifunctionเลเซอร์ หรือ LED ขาวดำ </t>
  </si>
  <si>
    <t xml:space="preserve">เครื่องพิมพ์เลเซอร์ หรือ LED ขาวดำ ชนิด Network แบบที่ 1             </t>
  </si>
  <si>
    <t>ชุดครุภัณฑ์มาตรฐานสมุนไพรสำหรับอุตสาหกรรมอาหารและผลิตภัณฑ์สุขภาพ</t>
  </si>
  <si>
    <t>ชุดครุภัณฑ์ปฏิบัติการวิเคราะห์และแยกสารด้วยเทคนิคโครมาโตกราฟฟี</t>
  </si>
  <si>
    <t>ชุดครุภัณฑ์วิเคราะห์คุณภาพมาตรฐานสมุนไพรและผลผลิตทางการเกษตรระดับชีวโมเลกุล</t>
  </si>
  <si>
    <t>ชุดครุภัณฑ์ชุดปฏิบัติการผลิตภัณฑ์สุขภาพระดับนาโนเทคโนโลยี</t>
  </si>
  <si>
    <t>ชุดครุภัณฑ์นวัตกรรมการแพทย์ทางเลือกเพื่อผลิตนวัตกรด้านสุขภาพ</t>
  </si>
  <si>
    <t xml:space="preserve">ชุดครุภัณฑ์วิเคราะห์คุณภาพมาตรฐานสมุนไพรระดับชีวโมเลกุล </t>
  </si>
  <si>
    <t>ชุดครุภัณฑ์ปฏิบัติการวิเคราะห์สารสำคัญด้วยเทคนิคโครมาโตกราฟฟี</t>
  </si>
  <si>
    <t>ชุดครุภัณฑ์ห้องปฏิบัติการวิเคราะห์ที่รองรับมาตรฐานสากล</t>
  </si>
  <si>
    <t>ชุดครุภัณฑ์ห้องปฏิบัติการจุลชีววิทยาที่รองรับมาตรฐานสากล</t>
  </si>
  <si>
    <t>ชุดครุภัณฑ์ห้องปฏิบัติการปลอดภัยต้นแบบ</t>
  </si>
  <si>
    <t>สำนักวิทยบริการและเทคโนโลยีสารสนเทศ</t>
  </si>
  <si>
    <t>ป้ายประชาสัมพันธ์ LED อาคารวิทยบริการ</t>
  </si>
  <si>
    <t>ระบบวิเคราะห์ข้อมูลขนาดใหญ่ (Big DATA)</t>
  </si>
  <si>
    <t>ครุภัณฑ์เพิ่มประสิทธิภาพระบบแม่ข่ายการเงินและการคลัง (ERP)</t>
  </si>
  <si>
    <t>ระบบอาคารอัจฉริยะด้วย IoT (Smart Building)</t>
  </si>
  <si>
    <t>ระบบจัดเก็บและบันทึกการจราจรเครือข่ายคอมพิวเตอร์</t>
  </si>
  <si>
    <t>เครื่องแม่ข่ายประสิทธิภาพสูงสำหรับงาน Digital Learning Eco-System</t>
  </si>
  <si>
    <t>ลิฟท์แก้วภายในอาคารเรียนรวมและปฏิบัติการ</t>
  </si>
  <si>
    <t>อุปกรณ์กระจายสัญญาณเครือข่ายหลัก</t>
  </si>
  <si>
    <t>เครื่องแม่ข่ายสำหรับระบบห้องสมุดอัตโนมัติ</t>
  </si>
  <si>
    <t>อุปกรณ์กระจายสัญญาณเครือข่ายระดับอาคาร</t>
  </si>
  <si>
    <t>ครุภัณฑ์ห้องผลิตสื่อนวัตกรรมการเรียนรู้</t>
  </si>
  <si>
    <t>เครื่องแม่ข่ายสำหรับระบบทะเบียนนักศึกษา</t>
  </si>
  <si>
    <t>กองพัฒนานักศึกษา</t>
  </si>
  <si>
    <t xml:space="preserve">เครื่องพิมพ์เลเซอร์ หรือ LED ขาวดำ ชนิด Network แบบที่ 2 </t>
  </si>
  <si>
    <t>เตียงพับได้พร้อมกระเป๋าสำหรับออกหน่วยเคลื่อนที่</t>
  </si>
  <si>
    <t>เตียง</t>
  </si>
  <si>
    <t xml:space="preserve">รถเข็นชนิดนั่ง </t>
  </si>
  <si>
    <t>คัน</t>
  </si>
  <si>
    <t>เครื่องทำน้ำร้อน – น้ำเย็น  แบบต่อท่อ ขนาด 2 ก๊อก</t>
  </si>
  <si>
    <t>เครื่องชั่งน้ำหนักแบบดิจิตอลพร้อมที่วัดส่วนสูง</t>
  </si>
  <si>
    <t>ระบบกล้องโทรทัศน์วงจรปิดพร้อมติดตั้ง</t>
  </si>
  <si>
    <t>อุปกรณ์ออกกำลังกาย</t>
  </si>
  <si>
    <t>แป้นบาสเกตบอลชนิดพับเก็บขึ้นเพดานควบคุมด้วยระบบไฟฟ้า</t>
  </si>
  <si>
    <t>ตู้น้ำเย็นสแตนเลสแบบต่อตรงประปา</t>
  </si>
  <si>
    <t>รถเข็นไฟฟ้า</t>
  </si>
  <si>
    <t>15 เครื่อง</t>
  </si>
  <si>
    <t>10 เตียง</t>
  </si>
  <si>
    <t>3 คัน</t>
  </si>
  <si>
    <t>เครื่องวัดความดันโลหิตอัตโนมัติสอดแขน</t>
  </si>
  <si>
    <t>กองอาคารสถานที่</t>
  </si>
  <si>
    <t>เครื่องช่วยหายใจ</t>
  </si>
  <si>
    <t>เครื่องถ่ายเอกสารระบบดิจิตอล (ขาว - ดำ) ความเร็ว 50 แผ่นต่อนาที</t>
  </si>
  <si>
    <t>โต๊ะพับเอนกประสงค์</t>
  </si>
  <si>
    <t>คณะศิลปกรรมศาสตร์</t>
  </si>
  <si>
    <t>ครุภัณฑ์กล้องวงจรปิดคณะศิลปกรรมศาสตร์</t>
  </si>
  <si>
    <t>1  ชุด</t>
  </si>
  <si>
    <t>ครุภัณฑ์ชุดเครื่องมือและอุปกรณ์งานอาคารสถานที่</t>
  </si>
  <si>
    <t>ครุภัณฑ์ประจำห้องสมุดคณะศิลปกรรมศาสตร์</t>
  </si>
  <si>
    <t>ประตุป้องกันทรัพยากรสูญหายประจำห้องสมุด</t>
  </si>
  <si>
    <t>เครื่องคืนหนังสือด้วนตนเองของห้องสมุด</t>
  </si>
  <si>
    <t>ระบบ Lan</t>
  </si>
  <si>
    <t>กล้องวงจรปิด</t>
  </si>
  <si>
    <t>6 ชุด</t>
  </si>
  <si>
    <t>ชุดไมค์โครโฟนห้องประชุมแบบไร้สาย</t>
  </si>
  <si>
    <t xml:space="preserve">2 ชุด </t>
  </si>
  <si>
    <t>ครุภัณฑ์ชุดคอมฟิวเตอร์</t>
  </si>
  <si>
    <t>เครื่องพิมพ์เลเซอร์</t>
  </si>
  <si>
    <t>โทรศัพท์เคลื่อนที่ประจำตำแหน่งคณบดี</t>
  </si>
  <si>
    <t>3 ตัว</t>
  </si>
  <si>
    <t>โต๊ะทำงาน</t>
  </si>
  <si>
    <t>ครุภัณฑ์ชุดคอมฟิวเตอร์สำหรับงานกราฟิกและภาพเคลื่อนไหว</t>
  </si>
  <si>
    <t>56 ชุด</t>
  </si>
  <si>
    <t>ครุภัณฑ์เครื่องดนตรีปี่พาทย์สำหรับการเรียนการสอน</t>
  </si>
  <si>
    <t xml:space="preserve">ครุภัณฑ์เครื่องสายไทย </t>
  </si>
  <si>
    <t xml:space="preserve">ครุภัณฑ์เครื่องดนตรีจีน </t>
  </si>
  <si>
    <t xml:space="preserve">ครุภัณฑ์เครื่องดนตรีพม่า </t>
  </si>
  <si>
    <t xml:space="preserve">ครุภัณฑ์ห้องปฏิบัติการเทคโนโลยีดนตรีของสาขาดนตรีคีตศิลป์สากลศึกษา </t>
  </si>
  <si>
    <t>ชุดเครื่องดนตรีเพื่อการเรียนการสอนสำหรับวง Rmutt Jazz Orchestra ในสาขาดนตรีคีตศิลป์สากลศึกษา</t>
  </si>
  <si>
    <t xml:space="preserve">ครุภัณฑ์ห้องปฏิบัติการคอมพิวเตอร์เพื่อการเทคโนโลยีดนตรีของสาขาดนตรีคีตศิลป์สากลศึกษา </t>
  </si>
  <si>
    <t xml:space="preserve">ครุภัณฑ์ห้องปฏิบัติการดนตรีสากลของสาขาดนตรีคีตศิลป์สากลศึกษา </t>
  </si>
  <si>
    <t xml:space="preserve">ครุภัณฑ์สำหรับการเรียน/การสอน สาขาวิชานาฏศิลป์ไทยศึกษา </t>
  </si>
  <si>
    <t>ชุดครุภัณฑ์สำนักงานกองอาคารสถานที่</t>
  </si>
  <si>
    <t>คณะวิทยาศาสตร์และเทคโนโลยี</t>
  </si>
  <si>
    <t>ชุดปฏิบัติการระบบอัจฉริยะด้าน Digital AI for all</t>
  </si>
  <si>
    <t>ชุดปฏิบัติการพัฒนาซอฟต์แวร์ไอโอที ด้าน Digital AI for all</t>
  </si>
  <si>
    <t xml:space="preserve">เครื่องเอเอเอสเฟลม-แกรไฟต์เฟอร์เนสและไฮไดรด์ </t>
  </si>
  <si>
    <t>เครื่องฝึกปฏิบัติการทำแห้งผลิตภัณฑ์ชีวภาพแบบพ่นฝอย</t>
  </si>
  <si>
    <t>ครุภัณฑ์ชุดห้องปฏิบัติการทางสถิติสมรรถนะสูงสำหรับงานสถิติเพื่อการวิเคราะห์ข้อมูลขนาดใหญ่ (Big data)</t>
  </si>
  <si>
    <t xml:space="preserve">ครุภัณฑ์ห้องเรียนอัฉริยะเพื่อผลิตบัณฑิตนวัตกรเทคโนโลยีชีวภาพ </t>
  </si>
  <si>
    <t>ชุดห้องปฏิบัติการสำหรับนักคณิตนวัตกร</t>
  </si>
  <si>
    <t xml:space="preserve">ครุภัณฑ์แยกสารผลิตภัณฑ์ธรรมชาติแบบแฟลชคอลัมน์โครมาโทกราฟีสนับสนุนอุตสาหกรรม  S-curve </t>
  </si>
  <si>
    <t>เครื่องคืนหนังสืออัตโนมัติแบบ HYBRID (Book Drop Kiosk)</t>
  </si>
  <si>
    <t>ระบบเครือข่ายภายในอาคารสถาบันวิจัยเคมีและศูนย์ความเป็นเลิศด้านเทคโนโลยีชีวภาพและนาโน คณะวิทยาศาสตร์และเทคโนโลยี</t>
  </si>
  <si>
    <t xml:space="preserve">เครื่องวัดค่าดูดกลืนแสงของสารปริมาณน้อย </t>
  </si>
  <si>
    <t>ชุดครุภัณฑ์สำหรับห้องปฎิบัติการวิจัยและนวัตกรรมสนับสนุนอุตสาหกรรม S-curve</t>
  </si>
  <si>
    <t>ชุดเครื่องมือวัดทดสอบระบบพลาสมา</t>
  </si>
  <si>
    <t>ภาควิชา/สาขาวิชา</t>
  </si>
  <si>
    <t> ชุดเครื่องมือวิเคราะห์องค์ประกอบเคมีอาหารนวัตกรรมสำหรับอุตสาหกรรมอาหาร</t>
  </si>
  <si>
    <t>1 , 5</t>
  </si>
  <si>
    <t>วิทยาศาสตร์และการจัดการอาหาร</t>
  </si>
  <si>
    <t xml:space="preserve">ชุดเครื่องมือวิเคราะห์สารประกอบอนินทรีย์และปริมาณไนโตรเจนในนวัตกรรมอาหารเชิงหน้าที่ </t>
  </si>
  <si>
    <t>ชุดพัฒนาผลิตภัณฑ์อาหารเชิงหน้าที่และอาหารจำเพาะบุคคล</t>
  </si>
  <si>
    <t>ชุดทำนายอายุการเก็บรักษาผลิตภัณฑ์นวัตกรรมอาหาร</t>
  </si>
  <si>
    <t>ชุดเครื่องมือวิเคราะห์ซอร์ฟชันไอโซเทอร์มของน้ำในอาหารนวัตกรรมสำหรับอุตสาหกรรมอาหาร </t>
  </si>
  <si>
    <t>ชุดวิเคราะห์และพัฒนานวัตกรรมบรรจุภัณฑ์อาหาร</t>
  </si>
  <si>
    <t>ชุดผลิตน้ำสำหรับการวิเคราะห์และพัฒนาผลิตภัณฑ์นวัตกรรมอาหาร</t>
  </si>
  <si>
    <t>ชุดฝึกปฏิบัติการสร้างนวัตกรรมอาหารอนาคต</t>
  </si>
  <si>
    <t>ชุดเครื่องมือทดสอบคุณสมบัติความร้อนของอาหารเพื่อการพัฒนาผลิตภัณฑ์</t>
  </si>
  <si>
    <t>ชุดวิเคราะห์บทบาทและหน้าที่ของอาหารเฉพาะบุคคล</t>
  </si>
  <si>
    <t>ชุดวิเคราะห์รสชาติแบบอิเลคทรอนิกส์เพื่อการสร้างนวัตกรรมอาหาร</t>
  </si>
  <si>
    <t>ชุดเทคโนโลยีเมมเบรนเพื่อการผลิตเครื่องดื่ม</t>
  </si>
  <si>
    <t>เครื่องแก๊สโครมาโทกราฟฟี</t>
  </si>
  <si>
    <t>เครื่องโครมาโทกราฟีของเหลวประสิทธิภาพสูง</t>
  </si>
  <si>
    <t>ชุดครุภัณฑ์สำหรับห้องปฏิบัติการทดสอบบทบาทเชิงหน้าที่ของอาหารนวัตกรรมต่อสุขภาพในสัตว์ทดลอง</t>
  </si>
  <si>
    <t>ชุดวิเคราะห์ข้อมูลและประมงลผลทางประสามสัมผัสเพื่อการสร้างนวัตกรรมอาหาร</t>
  </si>
  <si>
    <t>ชุดผลิตและทำบริสุทธิ์สารชีวภาพจากผลิตภัณฑ์ธรรมชาติ</t>
  </si>
  <si>
    <t>ชีววิทยา</t>
  </si>
  <si>
    <t>ชุดกล้องดิจิทัลห้องปฏิบัติการชีวภาพสำหรับการเรียนการสอนรูปแบบ Digital classroom</t>
  </si>
  <si>
    <t>ชุดเตรียมตัวอย่างและวิเคราะห์สารชีวภาพจากผลิตภัณฑ์ธรรมชาติ</t>
  </si>
  <si>
    <t xml:space="preserve">ชุดจำลองสภาวะการเจริญเติบโตของสิ่งมีชีวิต      </t>
  </si>
  <si>
    <t xml:space="preserve">ชุดฝึกทักษะการผลิตด้านเทคโนโลยีชีวภาพเซลล์สัตว์ </t>
  </si>
  <si>
    <t>ชุดครุภัณฑ์ห้องปฏิบัติการเสริมสมรรถนะอุตสาหกรรมเทคโนโลยีชีวภาพ</t>
  </si>
  <si>
    <t xml:space="preserve">ชุดสกัดและแยกความบริสุทธิ์สารผลิตภัณฑ์ธรรมชาติ </t>
  </si>
  <si>
    <t>ชุดทดสอบผลของสารสกัดจากพืชต่อแมลงศัตรูพืช</t>
  </si>
  <si>
    <t>ชุดครุภัณฑ์ห้องปฏิบัติการฝึกทักษะผู้ประกอบการอุตสาหกรรมชีวภาพ</t>
  </si>
  <si>
    <t>ชุดแยกสารและวิเคราะห์มวลสารสำคัญในผลิตภัณฑ์ธรรมชาติ</t>
  </si>
  <si>
    <t xml:space="preserve">ชุดวัดพื้นที่และสัดส่วนการถูกทำลายของใบ   </t>
  </si>
  <si>
    <t xml:space="preserve">ชุดถังปฏิกรณ์ชีวภาพสำหรับผลิตสารสำคัญในพืช </t>
  </si>
  <si>
    <t>ชุดครุภัณฑ์ห้องปฏิบัติการฝึกทักษะนวัตกรด้านเทคโนโลยีชีวภาพ</t>
  </si>
  <si>
    <t>ชุดวิเคราะห์พารามิเตอร์ด้านสิ่งแวดล้อม</t>
  </si>
  <si>
    <t xml:space="preserve">ชุดวิเคราะห์ลำดับสารพันธุกรรมขนาดใหญ่ในสิ่งมีชีวิต </t>
  </si>
  <si>
    <t xml:space="preserve">ชุดสกัดสารออกฤทธิ์ทางชีวภาพแบบ 5 เทคนิค    </t>
  </si>
  <si>
    <t>ชุดวิเคราะห์องค์ประกอบและสมบัติทางความร้อนของวัสดุ</t>
  </si>
  <si>
    <t>เคมี</t>
  </si>
  <si>
    <t>ชุดปฏิบัติการวิเคราะห์ทางด้านเคมีชีวภาพ</t>
  </si>
  <si>
    <t>ชุดวิเคราะห์เคมีไฟฟ้าขั้นสูงสำหรับงานด้านวัสดุศาสตร์</t>
  </si>
  <si>
    <t>ชุดครุภัณฑ์ห้องปฏิบัติการปลอดภัยเพื่อยกระดับสู่ มอก.2677-2558</t>
  </si>
  <si>
    <t>ชุดครุภัณฑ์ห้องปฏิบัติการผลิตภัณฑ์ธรรมชาติเพื่ออุตสาหกรรมสุขภาพและความงาม</t>
  </si>
  <si>
    <t>ชุดวิเคราะห์ความหนืดของวัสดุสำหรับพัฒนาสมรรถนะทักษะทางวิชาชีพ เพื่อเตรียมความพร้อมเข้าสู่อุตสาหกรรมเป้าหมาย S-curve</t>
  </si>
  <si>
    <t>ชุดครุภัณฑ์สำหรับห้องปฏิบัติการวิจัยและนวัตกรรมสนับสนุนอุตสาหกรรม S-curve</t>
  </si>
  <si>
    <t>ชุดปฏิบัติการการผลิตและวิเคราะห์ทดสอบแก๊สชีวภาพจากของเสียอินทรีย์</t>
  </si>
  <si>
    <t>ชุดครุภัณฑ์สำหรับห้องปฏิบัติการเฉพาะด้านสิ่งแวดล้อม</t>
  </si>
  <si>
    <t>ชุดวิเคราะห์ทดสอบคุณภาพและชุดปฎิบัติการด้านการบำบัดและฟื้นฟูดิน กากตะกอนดิน และ กากของเสีย</t>
  </si>
  <si>
    <t>ชุดผลิตอิมัลชันระดับอุตสาหกรรม</t>
  </si>
  <si>
    <t>ชุดวิเคราะห์ทดสอบด้านพลังงานและเชื้อเพลิงชีวมวล</t>
  </si>
  <si>
    <t>ชุดเตรียมฟิล์มบางด้วยหลักการสปัตเตอริง (Sputerring)</t>
  </si>
  <si>
    <t>ชุดเครื่องทำปฏิกิริยาเคมีสำหรับการสังเคราะห์สารสำคัญสนับสนุนอุตสาหกรรม S-curve</t>
  </si>
  <si>
    <t>ชุดเครื่องวัดมวลโมเลกุลสารสำคัญความละเอียดสูงสนับสนุนอุตสาหกรรม S-curve</t>
  </si>
  <si>
    <t>ชุดครุภัณฑ์เตรียมสารที่มีสภาพแม่เหล็กสำหรับอุตสาหกรรมเทคโนโลยีวัสดุ</t>
  </si>
  <si>
    <t>ชุดครุภัณฑ์ผลิตภัณฑ์ธรรมชาติแบบแฟลซคอลัมน์โครมาโทกราฟีสนับสนุนอุตสาหกรรม S-curve</t>
  </si>
  <si>
    <t>ชุดครุภัณฑ์ห้องแยกสาร</t>
  </si>
  <si>
    <t>ชุดเครื่องวัดโครงสร้างสารสำคัญด้วยเทคนิค NMR แบบตั้งโต๊ะสนับสนุนอุตสาหกรรม S-curve</t>
  </si>
  <si>
    <t>ชุดวิเคราะห์โครงสร้างผลึกด้วยหลักการเลี้ยวเบนรังสีเอ็กซ์ (XRD)</t>
  </si>
  <si>
    <t>ชุดวิเคราะห์ทดสอบสารปริมาณน้อยในสิ่งแวดล้อม</t>
  </si>
  <si>
    <t>ชุดวิเคราะห์พื้นผิวด้วยกล้องจุลทรรศน์แรงอะตอม</t>
  </si>
  <si>
    <t>ชุดครุภัณฑ์ห้องปฏิบัติการเทคโนโลยีอาหาร</t>
  </si>
  <si>
    <t xml:space="preserve">โปรแกรมการตรวจวิเคราะห์คุณภาพสิ่งแวดล้อม คาร์บอนฟุตปริ้น  วัฏจักรชีวิต </t>
  </si>
  <si>
    <t>ชุดโมเดลระบบบำบัดและจัดการของเสียเพื่อการจัดการแบบของเสียเป็นศูนย์ (Zero waste management)</t>
  </si>
  <si>
    <t>ชุดวิเคราะห์พื้นผิวและ สันฐานวิทยาวัสดุด้วยกล้องจุลทรรศน์อิเล็คตรอนแบบส่องกราด  (SEMTEDS)</t>
  </si>
  <si>
    <t>ชุดวิเคราะห์พื้นที่ผิวและขนาดรูพรุน โดยหลักการดูดซับของแก๊สแบบกายภาพ</t>
  </si>
  <si>
    <t xml:space="preserve">ชุดวิเคราะห์สารมลพิษในอากาศ </t>
  </si>
  <si>
    <t xml:space="preserve">ชุดตรวจสอบการกระจายตัวของธาตุบนพื้นผิวโดยเอกซเรย์เรืองแสงผ่านวิธี Mapping </t>
  </si>
  <si>
    <t>ชุดครุภัณฑ์พิสูจน์โครงสร้างด้วยพลังงานการสั่นของโมเลกุลในอุตสาหกรรมพลังงาน</t>
  </si>
  <si>
    <t>ชุดระบบแม่ข่ายแบบ Hyper-Converged สำหรับการเรียนการสอนเทคโนโลยีข้อมูลขนาดใหญ่</t>
  </si>
  <si>
    <t>การวิเคราะห์และการจัดการข้อมูลขนาดใหญ่</t>
  </si>
  <si>
    <t>ชุดทดลอง I/O สำหรับห้องปฏิบัติการการเรียนรู้ของเครื่อง ปัญญาประดิษฐ์ และอินเทอร์เน็ทของสรรพสิ่ง</t>
  </si>
  <si>
    <t>40 ชุด</t>
  </si>
  <si>
    <t>80 ชุด</t>
  </si>
  <si>
    <t>เครื่องคอมพิวเตอร์สมรรถนะสูงสำหรับห้องปฏิบัติการการเรียนรู้ของเครื่อง ปัญญาประดิษฐ์และอินเทอร์เน็ทของสรรพสิ่ง ด้วยแพลตฟอร์ม CiRa Core</t>
  </si>
  <si>
    <t xml:space="preserve">เครื่องประมวลผลสำหรับการเรียนรู้ของเครื่อง (Jetson) พร้อมอุปกรณ์ต่อพ่วง </t>
  </si>
  <si>
    <t>ชุดทดลอง อินเทอร์เน็ทของสรรพสิ่งสำหรับห้องปฏิบัติการการเรียนรู้ของเครื่อง ปัญญาประดิษฐ์และอินเทอร์เน็ทของสรรพสิ่ง</t>
  </si>
  <si>
    <t>ระบบการเรียนการสอนบน cloud (VDI)</t>
  </si>
  <si>
    <t>500 license</t>
  </si>
  <si>
    <t>สถิติประยุกต์</t>
  </si>
  <si>
    <t>ชุดซอฟต์แวร์เพื่อการวิเคราะห์ข้อมูลทางสถิติขั้นสูงเพื่อสนับสนุนงานอุตสาหกรรม S-curve</t>
  </si>
  <si>
    <t>ชุดปฏิบัติการภาคสนามเพื่องานเก็บข้อมูลและวิเคราะห์ข้อมมูลระบบออนไลน์</t>
  </si>
  <si>
    <t>ครุภัณฑ์ชุดห้องปฏิบัติการทางสถิติขั้นต้นและขั้นกลางสำหรับงานสถิติ</t>
  </si>
  <si>
    <t>ชุดซอฟต์แวร์เพื่อการวิเคราะห์ข้อมูลทางสถิติเพื่องานอุตสาหกรรม</t>
  </si>
  <si>
    <t>ชุดห้องปฏิบัติการปัญญาประดิษฐ์ขั้นสูง</t>
  </si>
  <si>
    <t>วิทยาการคอมพิวเตอร์</t>
  </si>
  <si>
    <t>ชุดห้องปฏิบัติการสมองกลฝังตัวและไอโอที</t>
  </si>
  <si>
    <t>ชุดห้องปฏิบัติการระบบความปลอดภัยและการเข้ารหัส</t>
  </si>
  <si>
    <t>ชุดห้องปฏิบัติการเวอร์ชวลเรียลลิตี้</t>
  </si>
  <si>
    <t>ชุดเครื่องวัดการดูดกลืน/สะท้อนแสงแบบ</t>
  </si>
  <si>
    <t>ฟิสิกส์</t>
  </si>
  <si>
    <t>ชุดทดลองฟิสิกัลป์เพนดูลัม</t>
  </si>
  <si>
    <t>เครื่องวัดวงวนฮิสเทอรีซิสสำหรับวัสดุทางไฟฟ้า (TF Analyszer 2000E)</t>
  </si>
  <si>
    <t>กล้องจุลทรรศน์อิเล็กตรอนแบบส่องกราด (Scanning electron microscope)</t>
  </si>
  <si>
    <t>ชุดเครื่องมือกัดแต่งโลหะสำหรับผลิตภาชนะสุญญากาศ</t>
  </si>
  <si>
    <t>เครื่องวิเคราะห์การเลี้ยวเบนรังสีเอกซ์</t>
  </si>
  <si>
    <t>เครื่องทดสอบความแข็งระดับไมครอนอัตโนมัติ</t>
  </si>
  <si>
    <t>เครื่องมือวัดทางเคมีไฟฟ้า</t>
  </si>
  <si>
    <t>เครื่องรามานสเปคโตรสโคปี</t>
  </si>
  <si>
    <t>เครื่องวัดการดูดกลืนแสงย่านยูวี-วิสิเบิล-อินฟาเรด</t>
  </si>
  <si>
    <t>ชุดควบคุมการให้สารละลายอัตโนมัติแบบ 2 หัว</t>
  </si>
  <si>
    <t>ชุดปฏิบัติการระบบอัจฉริยะ</t>
  </si>
  <si>
    <t>เทคโนโลยีคอมพิวเตอร์</t>
  </si>
  <si>
    <t>ชุดปฏิบัตการคอมพิวเตอร์และระบบรักษาความความปลอดภัยบนระบบเครือข่าย</t>
  </si>
  <si>
    <t xml:space="preserve">ชุดปฏิบัติการวิศวกรรมซอฟต์แวร์ </t>
  </si>
  <si>
    <t>ชุดปฏิบัติการเครือข่ายขั้นสูง</t>
  </si>
  <si>
    <t>ชุดคอมพิวเตอร์สำหรับห้องปฏิบัติการเครือข่ายและการเขียนฐานข้อมูลขั้นสูง</t>
  </si>
  <si>
    <t>ศูนย์นาโนฯ</t>
  </si>
  <si>
    <t>ชุดครุภัณฑ์โรงงานต้นแบบ GMP</t>
  </si>
  <si>
    <t>ชุดครุภัณฑ์ห้องปฏิบัติการตามมาตรฐาน ISO17025 : 2017</t>
  </si>
  <si>
    <t>ชุดพัฒนาผลิตภัณฑ์อาหารฟังก์ชันในระดับกึ่งอุตสาหกรรม</t>
  </si>
  <si>
    <t>ชุดฝึกปฏิบัติทักษะการเป็นผู้ประกอบการอุตสาหกรรมในกลุ่มเป้าหมาย</t>
  </si>
  <si>
    <t>ชุดอุปกรณ์เขียนแบบ</t>
  </si>
  <si>
    <t>แป้นหมุนไฟฟ้า</t>
  </si>
  <si>
    <t xml:space="preserve">ชุดปฏิบัติการเขียนแบบงานออกแบบภายใน      </t>
  </si>
  <si>
    <t xml:space="preserve">ครุภัณฑ์ประกอบการเรียนการสอนสาขาวิชาศิลปศึกษา </t>
  </si>
  <si>
    <t xml:space="preserve">ครุภัณฑ์สำหรับห้องปฏิบัติการดนตรีสาขาวิชาดนตรีคีตศิลป์สากลศึกษา </t>
  </si>
  <si>
    <t xml:space="preserve">ครุภัณฑ์สำหรับการเรียนการสอนสาขาวิชานาฏศิลป์ไทยศึกษา  </t>
  </si>
  <si>
    <t>ชุดโต๊ะประชุมแบบ 36 ที่นั่ง พร้อมเก้าอี้</t>
  </si>
  <si>
    <t>ขาตั้งวาดภาพ</t>
  </si>
  <si>
    <t>เครื่องมัลติมีเดียโปรเจคเตอร์ ระดับ GA ขนาด 4,000 ANSI Lumens</t>
  </si>
  <si>
    <t>ตู้โรยยางสน</t>
  </si>
  <si>
    <t>1 ตู้</t>
  </si>
  <si>
    <t xml:space="preserve">ขาตั้งอลูมิเนียม 150 cm </t>
  </si>
  <si>
    <t>เครื่องดนตรีพื้นเมืองสำหรับการเรียนการสอน</t>
  </si>
  <si>
    <t>คณะวิศวกรรมศาสตร์</t>
  </si>
  <si>
    <t>ชุดอุปกรณ์จำลองและเร่งสภาวะอากาศ</t>
  </si>
  <si>
    <t xml:space="preserve">ชุดทดลองระบบส่งจ่ายไฟฟ้ากำลัง 4.0 </t>
  </si>
  <si>
    <t>เครื่องทดลองฟลูอิดไดเซชั่นในของเหลวและก๊าซ</t>
  </si>
  <si>
    <t>ภาควิชาวิศวกรรมโยธา</t>
  </si>
  <si>
    <t>ชุดทดสอบวัสดุสำหรับคอนกรีตโครงสร้างระบบราง</t>
  </si>
  <si>
    <t>ชุดปฏิบัติการตรวจวัดมลพิษทางสิ่งแวดล้อม</t>
  </si>
  <si>
    <t>ชุดปฏิบัติการทดลองอุปกรณ์วัดอัตราการไหลของน้ำเพื่อการเกษตรและจำลองการใช้ระบบดิจิทัล</t>
  </si>
  <si>
    <t>ชุดห้องควบคุมอุณหภูมิต่ำเพื่อเก็บรักษาคุณภาพของตัวอย่างในการวิเคราะห์งานด้านสิ่งแวดล้อม</t>
  </si>
  <si>
    <t>ชุดปฏิบัติการจำลองกระบวนการบำบัดน้ำเสียขั้นสูง</t>
  </si>
  <si>
    <t>ชุดปฏิบัติการวิเคราะห์ด้านพลังงานเชื้อเพลิงชีวภาพและเทคโนโลยีชีวภาพ</t>
  </si>
  <si>
    <t>ชุดปฏิบัติการฝึกทักษะการเรียนรู้การบำบัดมลพิษภายในโรงงานเพื่อรองรับอุตสาหกรรมใหม่</t>
  </si>
  <si>
    <t>ภาควิชาวิศวกรรมไฟฟ้า</t>
  </si>
  <si>
    <t>ชุดปฏิบัติการวิศวกรรมเทคโนโลยียานยนต์สมัยใหม่พร้อมเครื่องมือวิเคราะห์ทดสอบไฟฟ้าและอิเล็กทรอนิกส์ยานยนต์</t>
  </si>
  <si>
    <t>ชุดเรียนรู้พื้นฐานและการออกแบบระบบควบคุมยานยนต์ไฟฟ้า</t>
  </si>
  <si>
    <t>ชุดฝึกทักษะการตรวจซ่อมบำรุงแบตเตอรี่สะสมพลังงานสำหรับยานพาหนะไฟฟ้าขนาดใหญ่เพื่อการขนส่งและกระจายสินค้า</t>
  </si>
  <si>
    <t>ชุดทดลองการขับเคลื่อนยานยนต์ไฟฟ้าด้วยการประมวลสัญญาณดิจิตอล</t>
  </si>
  <si>
    <t>ชุดจำลองการขับเคลื่อนและการออกแบบสำหรับหน่วยวงจรควบคุมของยานยนต์ไฟฟ้าในอนาคต</t>
  </si>
  <si>
    <t>ชุดสาธิตทดลองอิเล็กทรอนิกส์กำลังเพื่ออุตสาหกรรมยานยนต์ไฟฟ้า</t>
  </si>
  <si>
    <t>ชุดทดลองและวิเคราะห์ระบบรางและยานยนต์ไฟฟ้าทางด้านอิเล็กทรอนิกส์กำลังสำหรับรองรับอุตสาหกรรม 4.0</t>
  </si>
  <si>
    <t>ระบบแมชชีนวิชั่นสำหรับหุ่นยนต์อุตสาหกรรม</t>
  </si>
  <si>
    <t>ระบบปัญญาประดิษฐ์สำหรับหุ่นยนต์อุตสาหกรรม</t>
  </si>
  <si>
    <t>ชุดตรวจจับการดิชชาร์จบางส่วนของสายส่งไฟฟ้าของระบบราง</t>
  </si>
  <si>
    <t>ครุภัณฑ์ศูนย์ทดสอบยานยนต์ไฟฟ้า</t>
  </si>
  <si>
    <t>ภาควิชาวิศวกรรมเครื่องกล</t>
  </si>
  <si>
    <t>ระบบฝึกปฏิบัติด้านขนส่งทางรางเพื่อพัฒนาบุคลากรและผลิตบัณฑิตด้านระบบขนส่งทางรางตาม 10 S-Curve</t>
  </si>
  <si>
    <t>เครื่องตรวจสอบ Defect ของราง และรอยเชื่อมต่อรางยาวในทางประธาน เพื่อผลิตและพัฒนากำลังคน</t>
  </si>
  <si>
    <t>ชุดฝึกปฏิบัติด้านระบบราง ระดับกลาง</t>
  </si>
  <si>
    <t>ชุดฝึกปฏิบัติด้านยานยนต์สมัยใหม่ ระดับกลาง</t>
  </si>
  <si>
    <t>ชุดฝึกปฏิบัติด้านระบบราง ระดับสูง</t>
  </si>
  <si>
    <t>ชุดฝึกปฏิบัติด้านยานยนต์สมัยใหม่ ระดับสูง</t>
  </si>
  <si>
    <t>ชุดวิเคราะห์ระบบและการตรวจสอบระบบราง</t>
  </si>
  <si>
    <t>ชุดวิเคราะห์ระบบและการตรวจสอบยานยนต์สมัยใหม่</t>
  </si>
  <si>
    <t>ชุดฝึกปฏิบัติด้านระบบราง เพื่อเพิ่มศักยภาพในการแข่งขันและสร้างบุคลากร</t>
  </si>
  <si>
    <t>ชุดฝึกปฏิบัติด้านยานยนต์สมัยใหม่ เพื่อเพิ่มศักยภาพในการแข่งขันและสร้างบุคลากร</t>
  </si>
  <si>
    <t>ภาควิชาวิศวกรรมอุตสาหการ</t>
  </si>
  <si>
    <t>ชุดปฏิบัติการพัฒนานวัตกรรมระบบขนถ่ายในอุตสาหกรรมโลจิสติกส์</t>
  </si>
  <si>
    <t>ชุดจำลองการผลิตในอุตสาหกรรมและจัดเก็บในคลังสินค้าแบบอัตโนมัติ</t>
  </si>
  <si>
    <t>เครื่องทดสอบสมบัติทางกลของวัสดุในงานระบบรางและอากาศยาน</t>
  </si>
  <si>
    <t>ชุดผลิตชิ้นส่วนโลหะงานนวัตกรรมอากาศยาน</t>
  </si>
  <si>
    <t>ภาควิชาวิศวกรรมสิ่งทอ</t>
  </si>
  <si>
    <t>ชุดวัดแรงกดทับของวัสดุสิ่งทอ</t>
  </si>
  <si>
    <t>ชุดประมวลผลประเมินวัฎจักรชีวิต SigmaPro PhD license การควบคุมอุณหภูมิและความดันสำหรับผลิตวัสดุคอมโพสิต</t>
  </si>
  <si>
    <t>ชุดตัดเลเซอร์</t>
  </si>
  <si>
    <t>เครื่องวิเคราะห์คุณสมบัติเคมีไฟฟ้าแบบพกพา</t>
  </si>
  <si>
    <t>เครื่องวัดสีแบบเคลื่อนย้ายได้พร้อมเครื่องพิมพ์</t>
  </si>
  <si>
    <t>ตู้อบลมร้อนแบบตั้งโปรแกรมอุณหภูมิและเวลา สำหรับอุณหภูมิไม่เกิน 250 องศา C</t>
  </si>
  <si>
    <t xml:space="preserve">อ่างควบคุมอุณหภูมิการย้อมสีแบบเขย่า สำหรับอุณหภูมิไม่เกิน 99 องศา C </t>
  </si>
  <si>
    <t>เครื่องชั่งละเอียด ทศนิยม 2 ตำแหน่ง</t>
  </si>
  <si>
    <t>เครื่องทดสอบความแข็งแรงของผ้าต่อการฉีกขาด</t>
  </si>
  <si>
    <t>อัพเดรดโปรแกรมสำหรับสร้างแบบและวางมารค์เกอร์จากเวอร์ชั่น 8 เป็น เวอร์ชั่น 13</t>
  </si>
  <si>
    <t>เครื่องตัดผ้าอัตโนมัติ</t>
  </si>
  <si>
    <t>เครื่องบดอนุภาคแบบค้อนเหวี่ยง (Hammer mill)</t>
  </si>
  <si>
    <t>เครื่องร่อนแยกอนุภาค (Sleve shaker)</t>
  </si>
  <si>
    <t>เครื่องชั่งละเอียด ทศนิยม 4 ตำแหน่ง</t>
  </si>
  <si>
    <t>เครื่องทดสอบความต้านทานแรงดันน้ำ</t>
  </si>
  <si>
    <t>ชุดทดสอบสมบัติเส้นใย</t>
  </si>
  <si>
    <t>ภาควิชาวิศวกรรมอิเล็กทรอนิกส์และโทรคมนาคม</t>
  </si>
  <si>
    <t>3 และ 4</t>
  </si>
  <si>
    <t>ชุดวิเคราะห์สเปกตรัมและสัญญาณการสื่อสารทางแสงสำหรับเทคโนโลยีไอโอที</t>
  </si>
  <si>
    <t>ชุดฝึกเรดาร์สำหรับงานทดสอบด้านอากาศยานและสื่อสารโทรคมนาคม</t>
  </si>
  <si>
    <t>ระบบปฏิบัติการหุ่นยนต์เพื่องานอุตสาหกรรมอัตโนมัติ</t>
  </si>
  <si>
    <t>ชุดปฏิบัติการพัฒนาสมรรถนะขั้นสูงไมโครคอลโทรลเลอร์ในงานอุตสาหกรรม</t>
  </si>
  <si>
    <t>ชุดปฏิบัติการพัฒนาสมรรถนะขั้นสูงดิจิทัลสำหรับงานอุตสาหกรรม</t>
  </si>
  <si>
    <t>ชุดฝึกปฏิบัติการระบบควบคุมอัตโนมัติขั้นสูงด้วย FPGA</t>
  </si>
  <si>
    <t>ระบบทดสอบสัญญาณคลื่น mmWave สำหรับเทคโนโลยี 5 G</t>
  </si>
  <si>
    <t>ชุดปฏิบัติการวัดและทดสอบคลื่นความถี่ mmWave</t>
  </si>
  <si>
    <t>เครื่องปฏิบัติการวัดอัตราการไหลของเหลวแบบอัตราโซนิค</t>
  </si>
  <si>
    <t>เครื่องทดสอบปั๊มแบบแรงเหวี่ยงและระบบการทำงานแบบอนุกรม-ขนาน</t>
  </si>
  <si>
    <t>เครื่องวัดการดูดกลืนแสงของเชื้อเพลิงเหลวชีวภาพ</t>
  </si>
  <si>
    <t>ภาควิชาวิศวกรรมวัสดุและโลหการ</t>
  </si>
  <si>
    <t>ชุดปฏิบัติการห้องปฏิบัติการทางเคมี</t>
  </si>
  <si>
    <t>ชุดพัฒนานวัตกรรมบรรจุภัณฑ์จากวัสดุชีวภาพสำหรับอุตสาหกรรมอาหารปลอดภัย</t>
  </si>
  <si>
    <t>ตู้ควบคุมอุณหภูมิและความชื้นแบบตั้งพื้น</t>
  </si>
  <si>
    <t>ชุดพัฒนาวัสดุชีวภาพน้ำหนักเบา</t>
  </si>
  <si>
    <t>ชุดอุปกรณ์สำหรับพัฒนาวัสดุคอมโพสิตที่ใข้ในอุตสาหกรรมระบบราง และอากาศยาน</t>
  </si>
  <si>
    <t>ชุดอุปกรณ์ทดสอบสมบัติเชิงกลของวัสดุคอมโพสิตที่ใช้ในอุตสาหกรรมระบบราง และอากาศยาน</t>
  </si>
  <si>
    <t>ชุดพัฒนาวัสดุไบโอคอมโพสิตจากยางพาราที่ใช้ในอุตสาหกรรมระบบราง และอากาศยาน</t>
  </si>
  <si>
    <t>ชุดฝึกปฏิบัติการเพื่อพัฒนาวัสดุวิศวกรรมสมรรถนะสูงเพื่อสนับสนุนอุตสาหกรรมโลจิสติกส์</t>
  </si>
  <si>
    <t>ชุดอุปกรณ์ศึกษาวิเคราะห์โครงสร้างจุลภาควัสดุวิศวกรรมสมรรถนะสูง</t>
  </si>
  <si>
    <t>ชุดพัฒนาโฟมคอมโพสิตเพื่อสนับสนุนอุตสาหกรรมโลจิสติกส์</t>
  </si>
  <si>
    <t>ชุดวิเคราะห์โครงสร้างของวัสดุชีวภาพ</t>
  </si>
  <si>
    <t>ชุดฝึกปฏิบัติการพื้นฐานการออกแบบระบบอัจฉริยะเพื่อสนับสนุนอุตสาหกรรมยานยนต์สมัยใหม่</t>
  </si>
  <si>
    <t>ภาควิชาวิศวกรรมเกษตร</t>
  </si>
  <si>
    <t>ชุดปฏิบัติการทดลองวิศวกรรมเกษตรเพื่อการแปรรูปและการเกษตร</t>
  </si>
  <si>
    <t>ชุดปฏิบัติการด้านภูมิสารสนเทศเพื่อการจัดการพื้นที่เกษตรกรรมแบบแม่นยำ</t>
  </si>
  <si>
    <t>เครื่องทดสอบเครื่องสูบน้ำในงานวิศวกรรมชลประทานและการเกษตร</t>
  </si>
  <si>
    <t>ชุดปฏิบัติการด้านโรงเรือนลอยน้ำแบบอัจฉริยะสมัยใหม่</t>
  </si>
  <si>
    <t>ชุดปฏิบัติการวิเคราะห์และประเมินคุณภาพทางกายภาพของผลิตภัณฑ์อาหารเพื่อการแปรรูปและการเกษตร</t>
  </si>
  <si>
    <t>ครุภัณฑ์การประมวลผลด้วยภาพจากอากาศยานไร้คนขับทงการเกษตร</t>
  </si>
  <si>
    <t>สำนักประกันคุณภาพการศึกษา</t>
  </si>
  <si>
    <t>กองกลาง</t>
  </si>
  <si>
    <t>ชุดปฏิบัติการประมวลผลและวิเคราะห์ข้อมูลขนาดใหญ่</t>
  </si>
  <si>
    <t>ชุดห้องปฏิบัติการทางสถิติสมรรถนะสูงสำหรับงานสถิติขั้นสูงเพื่อการวิเคราะห์ข้อมูลขนาดใหญ่</t>
  </si>
  <si>
    <t xml:space="preserve">ชุดวิเคราะห์หาชนิดและปริมาณธาตุโดยเทคนิคเอกซเรย์ฟลูออเรสเซนต์สำหรับงานด้านวัสดุและสิ่งแวดล้อม </t>
  </si>
  <si>
    <t xml:space="preserve">ชุดปฏิบัติการด้านสิ่งแวดล้อมเพื่อการจัดการของเสียและการนำกลับมาใช้ใหม่เสริมทักษะวิชาชีพเคมีประยุกต์ </t>
  </si>
  <si>
    <t>ชุดปฏิบัติการแบบจำลองทางคณิตศาสตร์</t>
  </si>
  <si>
    <t>ชุดเก็บรักษาจุลินทรีย์สำหรับนวัตกรรมอาหาร</t>
  </si>
  <si>
    <t>ชุดห้องปฏิบัติการนวัตกรรมเคมีประยุกต์</t>
  </si>
  <si>
    <t>ชุดตรวจวัดองค์ประกอบและคุณภาพแก๊สชีวภาพ</t>
  </si>
  <si>
    <t>ชุดเตรียมตัวอย่างภายใต้สภาวะสูญญากาศ</t>
  </si>
  <si>
    <t>ชุดวิเคราะห์สารด้วยเทคนิคการแยกแบบของเหลวสมรรถนะสูงเสริมทักษะมาตรฐานวิชาชีพเคมีสู่อุตสาหกรรมเศรษฐกิจชีวภาพ</t>
  </si>
  <si>
    <t xml:space="preserve"> ชุดวิเคราะห์คุณภาพผลิตภัณฑ์นวัตกรรมอาหารด้านจุลชีววิทยาอุตสาหกรรม</t>
  </si>
  <si>
    <t>ชุดแยกสารผลิตภัณฑ์ธรรมชาติแบบแบบแฟลชคอลัมน์โครมาโทกราฟีสนับสนุบสนุนอุตสาหกรรม S-curve</t>
  </si>
  <si>
    <t>ชุดวิเคราะห์ตัวอย่างทางชีวภาพในสิ่งแวดล้อม</t>
  </si>
  <si>
    <t>ชุดครุภัณฑ์ห้องปฏิบัติการ การเรียนรู้ของเครื่อง ปัญญาประดิษฐ์ และอินเทอร์เน็ทของสรรพสิ่ง</t>
  </si>
  <si>
    <t>ครุภัณฑ์ระบบโสตทัศนูปกรณ์ห้องปฏิบัติการเรียนการสอนคณะศิลปกรรมศาสตร์</t>
  </si>
  <si>
    <t>ชุดปฏิบัติการออกแบบ วิเคราะห์ปัญหาด้านวิศวกรรม จำลองกระบวนการผลิต 3  มิติ ชิ้นส่วนเครื่องจักรกล และยานยนต์  เพื่ออุตสาหกรรม</t>
  </si>
  <si>
    <t>ชุดทดสอบความแข็งแรงของวัสดุในอุตสาหกรรมการผลิต</t>
  </si>
  <si>
    <t>ชุดฝึกปฏิบัติการทดสอบและวิเคราะห์สัญญาณเครือข่ายคอมพิวเตอร์เพื่อุตสาหกรรมดิจิทัล</t>
  </si>
  <si>
    <t>ห้องเรียนออนไลน์อัจริยะเพื่อสนับสนุนการเรียนการสอน คณะครุศาสตร์อุตสาหกรรม</t>
  </si>
  <si>
    <t>และสรุปแผนความต้องการงบลงทุน รายการครุภัณฑ์ ประจำปี 2566 - 2570</t>
  </si>
  <si>
    <t>ชุดวิทยาศาสตร์ประกอบห้องปฏิบัติการเทคโนโลยีด้านฟิสิกส์</t>
  </si>
  <si>
    <t>กล้องจุลทรรศน์</t>
  </si>
  <si>
    <t>กล้อง</t>
  </si>
  <si>
    <t>ครุภัณฑ์การเรียนการสอนพลศึกษา</t>
  </si>
  <si>
    <t>ตู้เก็บสารเคมีห้องปฏิบัติการ</t>
  </si>
  <si>
    <t xml:space="preserve">ชุดปฏิบัติการการเรียนรู้นวัตกรรมทางการศึกษา </t>
  </si>
  <si>
    <t>ครุภัณฑ์ห้องเรียนระดับมัธยมศึกษา</t>
  </si>
  <si>
    <t xml:space="preserve">ชุดปฏิบัติการเกษตรอัจฉริยะด้านการผลิตพืช       </t>
  </si>
  <si>
    <t>ครุภัณฑ์การเพิ่มมูลค่าผลิตผลการเกษตรด้วยเทคนิคการห่อหุ้ม
ไฟโตเคมีคอล</t>
  </si>
  <si>
    <t>ครุภัณฑ์ห้องปฏิบัติการเพื่อความเป็นเลิศทางด้านวิจัยและทดสอบอาหารสัตว์บริการเชิงพานิชย์</t>
  </si>
  <si>
    <t>ครุภัณฑ์สำหรับห้องปฏิบัติการเพื่อพัฒนานวัตกรรมในการพัฒนางาน ทางการเกษตร แบบ Digital Economy</t>
  </si>
  <si>
    <t xml:space="preserve">ชุดเทคโนโลยีการเลี้ยง สัตว์น้ำแบบอัติโนมัติ </t>
  </si>
  <si>
    <t>ชุดการพัฒนาเทคโนโลยีการปรับปรุงพันธุ์เพื่อประสิทธิ ภาพการเพาะเลี้ยงสัตว์น้ำ</t>
  </si>
  <si>
    <t xml:space="preserve">ครุภัณฑ์ห้องวิศวกรรมแปรรูปโนเวลฟู้ด                        </t>
  </si>
  <si>
    <t xml:space="preserve">ชุดเครื่องมือพัฒนาการเรียนการสอนด้านเทคโนโลยีและนวัตกรรมผลิตภัณฑ์สิ่งทอและออกแบบแฟชั่น </t>
  </si>
  <si>
    <t xml:space="preserve">ชุดเครื่องทดสอบคุณภาพสิ่งทอ ด้านนวัตกรรมผลิตภัณฑ์สิ่งทอและออกแบบแฟชั่น   </t>
  </si>
  <si>
    <t xml:space="preserve">ชุดเทคโนโลยีการตรวจจับความเคลื่อนไหวของดวงตาเพื่อพัฒนานวัตกรรมสื่อดิจิทัล 
       </t>
  </si>
  <si>
    <t>ชุดออกแบบและผลิตสิ่งพิมพ์บรรจุภัณฑ์เพื่อป้องกันการปลอมแปลง</t>
  </si>
  <si>
    <t xml:space="preserve">ชุดครุภัณฑ์ห้องส่งเสริมผู้ประกอบการทางด้าน E – Commerce         </t>
  </si>
  <si>
    <t>ชุดฝึกสมรรถนะในกลุ่มอุตสาหกรรมเป้าหมายด้านเทคโนโลยีชีวภาพอาหาร</t>
  </si>
  <si>
    <t>ชุดครุภัณฑ์สำหรับห้องปฏิบัติการเพื่อผลิตนวัตกรสู่ภาคอุตสาหกรรมแปรรูปอาหาร</t>
  </si>
  <si>
    <t>ระบบปฏิบัติการพัฒนาสมรรถนะด้านอิเล็กทรอนิกส์อัจฉริยะและโครงข่ายคลาวด์คอมพิวติ้ง</t>
  </si>
  <si>
    <t>ชุดปฏิบัติการฝึกทักษะการเรียนรู้ การควบคุมอุณหภูมิและความดันสำหรับผลิตวัสดุคอมโพสิต</t>
  </si>
  <si>
    <t>ชุดปฏิบัติการทดลองหาการสูญเสียของของไหลในระบบปิด เพื่อการเกษตร และการจำลองการใช้ระบบดิจิทัล</t>
  </si>
  <si>
    <t>ชุดปฏิบัติการทดลองกังหันน้ำ เพื่อการเกษตร และจำลองการใช้ระบบดิจิทัล</t>
  </si>
  <si>
    <t>ชุดปฏิบัติการทดลองหาประสิทธิภาพปั๊มหอยโข่งเพื่อการเกษตร และจำลองการใช้ระบบดิจิทัล</t>
  </si>
  <si>
    <t>โครงการพัฒนาและผลิตกำลังคนของประเทศเพื่อรองรับนโยบาย Thailand 4.0</t>
  </si>
  <si>
    <t>ค่าใช้จ่ายโครงการพัฒนาและผลิตกำลังคนด้านอากาศยาน สาขาวิศวกรรมอิเล็กทรอนิกส์อากาศยาน (Avionics)</t>
  </si>
  <si>
    <t>ชุดฝึกปฏิบัติการบินอัตโนมัติแบบจำลอง</t>
  </si>
  <si>
    <t>ค่าใช้จ่ายโครงการผลิตและพัฒนากำลังคนด้านยานยนต์สมัยใหม่</t>
  </si>
  <si>
    <t>ชุดทดสอบยานยนต์ไฟฟ้าและยานยนต์สมัยใหม่</t>
  </si>
  <si>
    <t xml:space="preserve">ชุดทดสอบด้านประสิทธิภาพพลังงานและความสัมพันธ์ระหว่างการเข้ากันได้ของการอัดประจุกับยานยนต์ไฟฟ้า </t>
  </si>
  <si>
    <t>โครงการผลิตและพัฒนากำลังคนด้านหุ่นยนต์อุตสาหกรรมและระบบอัตโนมัติอัฉริยะ</t>
  </si>
  <si>
    <t>ชุดปฏิบัติการระบบการผลิตแบบอัตโนมัติขั้นสูงด้วยหุ่นยนต์แขนกล</t>
  </si>
  <si>
    <t>ค่าใช้จ่ายโครงการพัฒนากำลังคนด้านระบบขนส่งทางรางและรถไฟในเมือง</t>
  </si>
  <si>
    <t>ชุดซ่อมบำรุงแคร่รถไฟ (Bogie Maintenance)</t>
  </si>
  <si>
    <t>ชุดรถตรวจสอบและซ่อมบำรุงทางรถไฟ</t>
  </si>
  <si>
    <t>ชุดฝึกปฏิบัติระบบ Digital Railway Communication</t>
  </si>
  <si>
    <t>ชุดฝึกปฏิบัติและตรวจสอบ Signaling testing and maintenance</t>
  </si>
  <si>
    <t>เครื่องกลึงล้อรถไฟจากพื้นด้านล่าง (Under floor wheel lathe)</t>
  </si>
  <si>
    <t>เครื่องกลึงร่องเพลาล้อรถไฟ (Wheel boring machine)</t>
  </si>
  <si>
    <t>ครุภัณฑ์ห้องปฏิบัติการนวัตกรรมทักษะเทคโนโลยีการทดสอบแบบไม่ทำลายสภาพสำหรับอุตสาหกรรมอากาศยานและระบบราง</t>
  </si>
  <si>
    <t xml:space="preserve">ครุภัณฑ์เทคโนโลยีอุตสาหกรรม IOT และการควบคุมระบบเสมือนจริงสำหรับอุตสาหกรรม 4.0   </t>
  </si>
  <si>
    <t xml:space="preserve">ขาตั้งวาดรูปสตูดิโอ ไม้บีชปรับองศา       </t>
  </si>
  <si>
    <t>ครุภัณฑ์ห้องพัฒนาทักษะด้านเทคโนโลยีสื่อการเรียนรู้อิเล็กทรอนิกส์ (บรรยาย 3)</t>
  </si>
  <si>
    <t>ครุภัณฑ์ห้องเรียนวัฒนธรรมไทย คณะศิลปศาสตร์ (ห้อง 1407)</t>
  </si>
  <si>
    <t>ครุภัณฑ์สำหรับห้องเรียนอาเซียน คณะศิลปศาสตร์ (ห้อง 1502)</t>
  </si>
  <si>
    <t>ครุภัณฑ์การศึกษาห้องพัฒนาภาษา Malay (Lab 8)</t>
  </si>
  <si>
    <t>ครุภัณฑ์การศึกษาห้องพัฒนาภาษา Korean (Lab 9)</t>
  </si>
  <si>
    <t>ครุภัณฑ์การศึกษาห้องพัฒนาภาษา Word English  (Lab 10)</t>
  </si>
  <si>
    <t>แผนงาน ยุทธศาสตร์พัฒนาศักยภาพคนตลอดช่วงชีวิต</t>
  </si>
  <si>
    <t>โครงการ พัฒนาศักยภาพคนตลอดช่วงชีวิต</t>
  </si>
  <si>
    <t xml:space="preserve">ครุภัณฑ์พัฒนาทักษะการใช้ภาษาต่างประเทศของนักศึกษา
</t>
  </si>
  <si>
    <t>ศูนย์ส่งเสริมอุตสาหกรรมท่องเที่ยว ภาษา นวัตกรรมและวัฒนธรรมนานาชาติเพื่อการพัฒนาและความยั่งยืน</t>
  </si>
  <si>
    <t>ครุภัณฑ์ Startup Lab จำลองบริษัทผู้ประกอบธุรกิจท่องเที่ยว</t>
  </si>
  <si>
    <t>ครุภัณฑ์ ISTEC (Innovative Startup for Tourism Entrepreneur)</t>
  </si>
  <si>
    <t>ครุภัณฑ์ศูนย์ทดสอบสมรรถนะเพื่อการรับรองมาตรฐานอาชีพทางการท่องเที่ยว</t>
  </si>
  <si>
    <t xml:space="preserve">ชุดห้องเรียนอัจฉริยะเพื่อการเรียนการสอนแบบ Active Learning 
</t>
  </si>
  <si>
    <t>คณะการแพทย์บูรณาการ</t>
  </si>
  <si>
    <t>ชุดครุภัณฑ์เพื่อผลิตนวัตกรและยกระดับนวัตกรรม</t>
  </si>
  <si>
    <t xml:space="preserve">ชุดอุปกรณ์ค้นหาเส้นทางเครือข่ายหลัก </t>
  </si>
  <si>
    <t xml:space="preserve">ครุภัณฑ์พัฒนาทักษะการนำเสนอสมัยใหม่มินิเธียเตอร์ (Mini Theater)
</t>
  </si>
  <si>
    <t>เครื่องสำรองไฟฟ้าอัตโนมัติ พร้อมติดตั้งเข้าระบบ</t>
  </si>
  <si>
    <t xml:space="preserve">ครุภัณฑ์ระบบเครือข่ายไร้สายเพื่อการเรียนรู้ออนไลน์
</t>
  </si>
  <si>
    <t xml:space="preserve">ระบบประเมินความพึงพอใจการให้บริการ (ระบบพอใจ)
</t>
  </si>
  <si>
    <t>เครื่องช่วยหายใจ (SCBA)</t>
  </si>
  <si>
    <t>ชุดปฏิบัติการขับเคลื่อนงานยุทธศาสตร์</t>
  </si>
  <si>
    <t xml:space="preserve">ชุดสำหรับ Live นอกสถานที่      </t>
  </si>
  <si>
    <t xml:space="preserve">ชุดสตูดิโอถ่ายภาพบุคคล/ผลิตภัณฑ์      </t>
  </si>
  <si>
    <t xml:space="preserve">ชุดเขียนข่าวและส่งข่าวนอกสถานที่       </t>
  </si>
  <si>
    <t>สรุปแผนความต้องการงบลงทุน รายการครุภัณฑ์ ประจำปี 2566 - 2570</t>
  </si>
  <si>
    <t>หน่วยงาน..........................................................................</t>
  </si>
  <si>
    <t>ผลผลิต ............................................................</t>
  </si>
  <si>
    <t>หน่วยงาน......................................................</t>
  </si>
  <si>
    <t>สรุปการจัดสรรงบลงทุน รายการครุภัณฑ์ งบประมาณประจำปี 2565</t>
  </si>
  <si>
    <t>งบประมาณประจำปี 2565</t>
  </si>
  <si>
    <t>ได้รับจัดสรรงบประมาณรายจ่ายประจำปี 2565</t>
  </si>
  <si>
    <t>ชุดถ่ายทำภาพนิ่งสำหรับเทคนิคพิเศษ</t>
  </si>
  <si>
    <t>ชุดบันทึกเสียงนอกสถานที่</t>
  </si>
  <si>
    <t>ชุดอุปกรณ์ตรวจสอบคุณภาพของภาพ</t>
  </si>
  <si>
    <t>กล้องวิดีโอแอ๊คชั่นกันน้ำ</t>
  </si>
  <si>
    <t>ชุดอุปกรณ์ช่วยกันสั่นกล้องและสมาร์ทโฟน</t>
  </si>
  <si>
    <t>ชุดจำลองเทคโนโลยีความจริงเสมือน (Virtual Reality) ขั้นสูง</t>
  </si>
  <si>
    <t>ชุดเครื่องลดความชื้นพร้อมติดตั้ง</t>
  </si>
  <si>
    <t>ชุดวิทยุสื่อสารแบบพกพา</t>
  </si>
  <si>
    <t>กล้องบันทึกภาพไร้กระจกสะท้อนเพื่อการถ่ายภาพเคลื่อนไหวความคมชัดสูง (Mirrorless)</t>
  </si>
  <si>
    <t>ระบบไม้กั้นรถยนต์อัตโนมัติ</t>
  </si>
  <si>
    <t>ทำแผนมาใน งรด</t>
  </si>
  <si>
    <t>ชุดวางคอมพิวเตอร์ Workstation</t>
  </si>
  <si>
    <t>โทรศัพท์สำนักงาน</t>
  </si>
  <si>
    <t xml:space="preserve">เครื่องโทรสาร แบบใช้กระดาษธรรมดา (ส่งเอกสารได้ครั้งละ 20 แผ่น) </t>
  </si>
  <si>
    <t xml:space="preserve">ครุภัณฑ์สำนักงาน </t>
  </si>
  <si>
    <t>ทำแผนมาใน งรด ปี 66</t>
  </si>
  <si>
    <t>ทำแผนมาใน งรด ปี 67</t>
  </si>
  <si>
    <t>40 ตัว</t>
  </si>
  <si>
    <t>ทำแผนมาใน งรด ปี 68</t>
  </si>
  <si>
    <t>8 เครื่อง</t>
  </si>
  <si>
    <t xml:space="preserve">ชุดครุภัณฑ์ห้องฝ่ายวิชาการและวิจัยสำนักบัณฑิตศึกษา </t>
  </si>
  <si>
    <t xml:space="preserve">ครุภัณฑ์โฆษณาและเผยแพร่สำนักบัณฑิตศึกษา </t>
  </si>
  <si>
    <t xml:space="preserve">ครุภัณฑ์ไฟฟ้าสำนักบัณฑิตศึกษา </t>
  </si>
  <si>
    <t xml:space="preserve">ครุภัณฑ์สำนักงานห้องบริหารสำนักบัณฑิตศึกษา </t>
  </si>
  <si>
    <t>เก้าอี้ผู้บริหารระดับสูง</t>
  </si>
  <si>
    <t>เครื่องพิมพ์ Multifunction เลเซอร์ หรือ LED ขาวดำ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</si>
</sst>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0.0000"/>
    <numFmt numFmtId="190" formatCode="_(* #,##0_);_(* \(#,##0\);_(* &quot;-&quot;??_);_(@_)"/>
  </numFmts>
  <fonts count="39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sz val="14"/>
      <name val="Cordia New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b/>
      <sz val="14"/>
      <name val="TH SarabunPSK"/>
      <family val="2"/>
      <charset val="222"/>
    </font>
    <font>
      <b/>
      <sz val="14"/>
      <name val="Arial"/>
      <family val="2"/>
      <charset val="222"/>
    </font>
    <font>
      <b/>
      <sz val="14"/>
      <color rgb="FF0000FF"/>
      <name val="TH SarabunPSK"/>
      <family val="2"/>
      <charset val="222"/>
    </font>
    <font>
      <sz val="14"/>
      <name val="TH SarabunPSK"/>
      <family val="2"/>
    </font>
    <font>
      <sz val="14"/>
      <color theme="1"/>
      <name val="Tahoma"/>
      <family val="2"/>
      <scheme val="minor"/>
    </font>
    <font>
      <sz val="16"/>
      <color rgb="FF0000FF"/>
      <name val="TH SarabunPSK"/>
      <family val="2"/>
    </font>
    <font>
      <sz val="18"/>
      <name val="TH SarabunPSK"/>
      <family val="2"/>
    </font>
    <font>
      <sz val="18"/>
      <color rgb="FF0000FF"/>
      <name val="TH SarabunPSK"/>
      <family val="2"/>
    </font>
    <font>
      <b/>
      <sz val="16"/>
      <color rgb="FF0000FF"/>
      <name val="TH SarabunPSK"/>
      <family val="2"/>
    </font>
    <font>
      <sz val="16"/>
      <color theme="1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b/>
      <sz val="12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name val="TH Sarabun New"/>
      <family val="2"/>
    </font>
    <font>
      <u/>
      <sz val="16"/>
      <name val="TH SarabunPSK"/>
      <family val="2"/>
    </font>
    <font>
      <b/>
      <sz val="15"/>
      <name val="TH SarabunPSK"/>
      <family val="2"/>
    </font>
    <font>
      <b/>
      <sz val="15"/>
      <color rgb="FF0000FF"/>
      <name val="TH SarabunPSK"/>
      <family val="2"/>
    </font>
    <font>
      <sz val="8"/>
      <name val="Tahom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187" fontId="12" fillId="0" borderId="0" applyFont="0" applyFill="0" applyBorder="0" applyAlignment="0" applyProtection="0"/>
    <xf numFmtId="0" fontId="13" fillId="0" borderId="0"/>
    <xf numFmtId="0" fontId="17" fillId="0" borderId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3" fillId="0" borderId="0"/>
    <xf numFmtId="0" fontId="1" fillId="0" borderId="0"/>
    <xf numFmtId="0" fontId="13" fillId="0" borderId="0"/>
  </cellStyleXfs>
  <cellXfs count="818">
    <xf numFmtId="0" fontId="0" fillId="0" borderId="0" xfId="0"/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vertical="top"/>
    </xf>
    <xf numFmtId="0" fontId="15" fillId="0" borderId="1" xfId="2" applyFont="1" applyBorder="1" applyAlignment="1">
      <alignment horizontal="left" vertical="top"/>
    </xf>
    <xf numFmtId="0" fontId="15" fillId="0" borderId="0" xfId="2" applyFont="1" applyAlignment="1">
      <alignment vertical="top"/>
    </xf>
    <xf numFmtId="0" fontId="15" fillId="0" borderId="0" xfId="3" applyFont="1" applyAlignment="1">
      <alignment horizontal="center" vertical="top" wrapText="1"/>
    </xf>
    <xf numFmtId="0" fontId="15" fillId="0" borderId="0" xfId="2" applyFont="1" applyAlignment="1">
      <alignment horizontal="center" vertical="top"/>
    </xf>
    <xf numFmtId="0" fontId="15" fillId="3" borderId="3" xfId="2" applyFont="1" applyFill="1" applyBorder="1" applyAlignment="1">
      <alignment horizontal="left" vertical="top"/>
    </xf>
    <xf numFmtId="0" fontId="15" fillId="3" borderId="5" xfId="2" applyFont="1" applyFill="1" applyBorder="1" applyAlignment="1">
      <alignment vertical="top" wrapText="1"/>
    </xf>
    <xf numFmtId="0" fontId="15" fillId="3" borderId="0" xfId="2" applyFont="1" applyFill="1" applyAlignment="1">
      <alignment horizontal="center" vertical="top"/>
    </xf>
    <xf numFmtId="188" fontId="15" fillId="3" borderId="0" xfId="1" applyNumberFormat="1" applyFont="1" applyFill="1" applyAlignment="1">
      <alignment horizontal="center" vertical="top"/>
    </xf>
    <xf numFmtId="189" fontId="16" fillId="0" borderId="0" xfId="2" applyNumberFormat="1" applyFont="1" applyAlignment="1">
      <alignment vertical="top"/>
    </xf>
    <xf numFmtId="0" fontId="16" fillId="0" borderId="0" xfId="2" applyFont="1"/>
    <xf numFmtId="0" fontId="16" fillId="0" borderId="10" xfId="2" applyFont="1" applyBorder="1" applyAlignment="1">
      <alignment horizontal="center" vertical="top"/>
    </xf>
    <xf numFmtId="0" fontId="20" fillId="0" borderId="0" xfId="3" applyFont="1"/>
    <xf numFmtId="0" fontId="19" fillId="0" borderId="0" xfId="3" applyFont="1" applyAlignment="1">
      <alignment horizontal="left"/>
    </xf>
    <xf numFmtId="0" fontId="19" fillId="0" borderId="0" xfId="3" applyFont="1" applyAlignment="1">
      <alignment horizontal="right" vertical="top" wrapText="1"/>
    </xf>
    <xf numFmtId="0" fontId="19" fillId="0" borderId="0" xfId="2" applyFont="1"/>
    <xf numFmtId="0" fontId="21" fillId="0" borderId="0" xfId="2" applyFont="1"/>
    <xf numFmtId="0" fontId="19" fillId="0" borderId="0" xfId="3" applyFont="1" applyAlignment="1">
      <alignment vertical="top" wrapText="1"/>
    </xf>
    <xf numFmtId="0" fontId="18" fillId="0" borderId="0" xfId="3" applyFont="1" applyAlignment="1">
      <alignment horizontal="center" vertical="top" wrapText="1"/>
    </xf>
    <xf numFmtId="41" fontId="22" fillId="0" borderId="0" xfId="4" applyNumberFormat="1" applyFont="1" applyFill="1" applyBorder="1" applyAlignment="1">
      <alignment horizontal="right" vertical="top" wrapText="1"/>
    </xf>
    <xf numFmtId="0" fontId="23" fillId="0" borderId="0" xfId="0" applyFont="1"/>
    <xf numFmtId="0" fontId="16" fillId="0" borderId="11" xfId="2" applyFont="1" applyBorder="1" applyAlignment="1">
      <alignment horizontal="center" vertical="top"/>
    </xf>
    <xf numFmtId="0" fontId="16" fillId="0" borderId="9" xfId="2" applyFont="1" applyBorder="1" applyAlignment="1">
      <alignment horizontal="center" vertical="top"/>
    </xf>
    <xf numFmtId="0" fontId="16" fillId="0" borderId="9" xfId="2" applyFont="1" applyBorder="1" applyAlignment="1">
      <alignment horizontal="left" vertical="top" wrapText="1"/>
    </xf>
    <xf numFmtId="41" fontId="16" fillId="0" borderId="9" xfId="4" applyNumberFormat="1" applyFont="1" applyFill="1" applyBorder="1" applyAlignment="1">
      <alignment horizontal="right" vertical="top" wrapText="1"/>
    </xf>
    <xf numFmtId="0" fontId="16" fillId="0" borderId="10" xfId="2" applyFont="1" applyBorder="1" applyAlignment="1">
      <alignment horizontal="left" vertical="top" wrapText="1"/>
    </xf>
    <xf numFmtId="0" fontId="16" fillId="0" borderId="9" xfId="3" applyFont="1" applyBorder="1" applyAlignment="1">
      <alignment horizontal="center" vertical="top" wrapText="1"/>
    </xf>
    <xf numFmtId="0" fontId="16" fillId="0" borderId="10" xfId="3" applyFont="1" applyBorder="1" applyAlignment="1">
      <alignment horizontal="center" vertical="top" wrapText="1"/>
    </xf>
    <xf numFmtId="0" fontId="19" fillId="0" borderId="0" xfId="3" applyFont="1" applyAlignment="1">
      <alignment horizontal="center" vertical="top" wrapText="1"/>
    </xf>
    <xf numFmtId="0" fontId="0" fillId="0" borderId="0" xfId="0" applyAlignment="1">
      <alignment horizontal="center"/>
    </xf>
    <xf numFmtId="0" fontId="18" fillId="0" borderId="0" xfId="3" applyFont="1" applyAlignment="1">
      <alignment horizontal="center" vertical="top"/>
    </xf>
    <xf numFmtId="0" fontId="18" fillId="0" borderId="0" xfId="3" applyFont="1" applyAlignment="1">
      <alignment horizontal="right" vertical="top" wrapText="1"/>
    </xf>
    <xf numFmtId="0" fontId="16" fillId="0" borderId="9" xfId="2" applyFont="1" applyBorder="1" applyAlignment="1">
      <alignment horizontal="left" vertical="top"/>
    </xf>
    <xf numFmtId="0" fontId="15" fillId="0" borderId="0" xfId="3" applyFont="1" applyAlignment="1">
      <alignment horizontal="center" vertical="top"/>
    </xf>
    <xf numFmtId="0" fontId="15" fillId="0" borderId="0" xfId="3" applyFont="1" applyAlignment="1">
      <alignment horizontal="right" vertical="top" wrapText="1"/>
    </xf>
    <xf numFmtId="0" fontId="15" fillId="2" borderId="2" xfId="3" applyFont="1" applyFill="1" applyBorder="1" applyAlignment="1">
      <alignment horizontal="center" vertical="center" wrapText="1"/>
    </xf>
    <xf numFmtId="0" fontId="15" fillId="6" borderId="0" xfId="2" applyFont="1" applyFill="1" applyAlignment="1">
      <alignment horizontal="center" vertical="top"/>
    </xf>
    <xf numFmtId="0" fontId="15" fillId="6" borderId="3" xfId="2" applyFont="1" applyFill="1" applyBorder="1" applyAlignment="1">
      <alignment horizontal="left" vertical="center"/>
    </xf>
    <xf numFmtId="0" fontId="15" fillId="6" borderId="5" xfId="2" applyFont="1" applyFill="1" applyBorder="1" applyAlignment="1">
      <alignment vertical="top" wrapText="1"/>
    </xf>
    <xf numFmtId="41" fontId="15" fillId="7" borderId="2" xfId="4" applyNumberFormat="1" applyFont="1" applyFill="1" applyBorder="1" applyAlignment="1">
      <alignment horizontal="right" vertical="top" wrapText="1"/>
    </xf>
    <xf numFmtId="41" fontId="15" fillId="7" borderId="2" xfId="4" applyNumberFormat="1" applyFont="1" applyFill="1" applyBorder="1" applyAlignment="1">
      <alignment horizontal="center" vertical="top" wrapText="1"/>
    </xf>
    <xf numFmtId="188" fontId="15" fillId="6" borderId="0" xfId="2" applyNumberFormat="1" applyFont="1" applyFill="1" applyAlignment="1">
      <alignment horizontal="center" vertical="top"/>
    </xf>
    <xf numFmtId="188" fontId="15" fillId="6" borderId="0" xfId="6" applyNumberFormat="1" applyFont="1" applyFill="1" applyAlignment="1">
      <alignment horizontal="center" vertical="top"/>
    </xf>
    <xf numFmtId="41" fontId="16" fillId="3" borderId="2" xfId="4" applyNumberFormat="1" applyFont="1" applyFill="1" applyBorder="1" applyAlignment="1">
      <alignment horizontal="right" vertical="top" wrapText="1"/>
    </xf>
    <xf numFmtId="41" fontId="16" fillId="3" borderId="2" xfId="4" applyNumberFormat="1" applyFont="1" applyFill="1" applyBorder="1" applyAlignment="1">
      <alignment horizontal="center" vertical="top" wrapText="1"/>
    </xf>
    <xf numFmtId="188" fontId="15" fillId="3" borderId="0" xfId="6" applyNumberFormat="1" applyFont="1" applyFill="1" applyAlignment="1">
      <alignment horizontal="center" vertical="top"/>
    </xf>
    <xf numFmtId="0" fontId="16" fillId="0" borderId="9" xfId="3" applyFont="1" applyBorder="1" applyAlignment="1">
      <alignment vertical="top" wrapText="1"/>
    </xf>
    <xf numFmtId="0" fontId="16" fillId="0" borderId="10" xfId="3" applyFont="1" applyBorder="1" applyAlignment="1">
      <alignment vertical="top" wrapText="1"/>
    </xf>
    <xf numFmtId="41" fontId="16" fillId="0" borderId="0" xfId="4" applyNumberFormat="1" applyFont="1" applyFill="1" applyBorder="1" applyAlignment="1">
      <alignment horizontal="right" vertical="top" wrapText="1"/>
    </xf>
    <xf numFmtId="0" fontId="16" fillId="0" borderId="10" xfId="3" applyFont="1" applyBorder="1" applyAlignment="1">
      <alignment horizontal="right" vertical="top" wrapText="1"/>
    </xf>
    <xf numFmtId="0" fontId="16" fillId="0" borderId="10" xfId="3" applyFont="1" applyBorder="1" applyAlignment="1">
      <alignment horizontal="left" vertical="top" wrapText="1"/>
    </xf>
    <xf numFmtId="0" fontId="16" fillId="0" borderId="0" xfId="3" applyFont="1" applyAlignment="1">
      <alignment horizontal="left" vertical="top" wrapText="1"/>
    </xf>
    <xf numFmtId="0" fontId="16" fillId="0" borderId="12" xfId="3" applyFont="1" applyBorder="1" applyAlignment="1">
      <alignment horizontal="right" vertical="top" wrapText="1"/>
    </xf>
    <xf numFmtId="0" fontId="16" fillId="0" borderId="12" xfId="3" applyFont="1" applyBorder="1" applyAlignment="1">
      <alignment horizontal="left" vertical="top" wrapText="1"/>
    </xf>
    <xf numFmtId="188" fontId="24" fillId="0" borderId="9" xfId="6" applyNumberFormat="1" applyFont="1" applyBorder="1" applyAlignment="1">
      <alignment vertical="top"/>
    </xf>
    <xf numFmtId="0" fontId="16" fillId="0" borderId="9" xfId="3" applyFont="1" applyBorder="1" applyAlignment="1">
      <alignment horizontal="right" vertical="top" wrapText="1"/>
    </xf>
    <xf numFmtId="0" fontId="16" fillId="0" borderId="9" xfId="3" applyFont="1" applyBorder="1" applyAlignment="1">
      <alignment horizontal="left" vertical="top" wrapText="1"/>
    </xf>
    <xf numFmtId="0" fontId="16" fillId="0" borderId="8" xfId="3" applyFont="1" applyBorder="1" applyAlignment="1">
      <alignment vertical="top" wrapText="1"/>
    </xf>
    <xf numFmtId="0" fontId="16" fillId="0" borderId="13" xfId="3" applyFont="1" applyBorder="1" applyAlignment="1">
      <alignment horizontal="left" vertical="top" wrapText="1"/>
    </xf>
    <xf numFmtId="188" fontId="24" fillId="0" borderId="0" xfId="6" applyNumberFormat="1" applyFont="1" applyBorder="1" applyAlignment="1">
      <alignment vertical="top"/>
    </xf>
    <xf numFmtId="0" fontId="16" fillId="0" borderId="12" xfId="3" applyFont="1" applyBorder="1" applyAlignment="1">
      <alignment vertical="top" wrapText="1"/>
    </xf>
    <xf numFmtId="0" fontId="19" fillId="0" borderId="9" xfId="3" applyFont="1" applyBorder="1" applyAlignment="1">
      <alignment horizontal="left" vertical="top" wrapText="1"/>
    </xf>
    <xf numFmtId="0" fontId="19" fillId="0" borderId="9" xfId="3" applyFont="1" applyBorder="1" applyAlignment="1">
      <alignment vertical="top" wrapText="1"/>
    </xf>
    <xf numFmtId="0" fontId="16" fillId="0" borderId="8" xfId="3" applyFont="1" applyBorder="1" applyAlignment="1">
      <alignment horizontal="right" vertical="top" wrapText="1"/>
    </xf>
    <xf numFmtId="0" fontId="16" fillId="0" borderId="0" xfId="3" applyFont="1" applyAlignment="1">
      <alignment horizontal="right" vertical="top" wrapText="1"/>
    </xf>
    <xf numFmtId="0" fontId="16" fillId="0" borderId="0" xfId="3" applyFont="1" applyAlignment="1">
      <alignment vertical="top" wrapText="1"/>
    </xf>
    <xf numFmtId="0" fontId="16" fillId="0" borderId="13" xfId="3" applyFont="1" applyBorder="1" applyAlignment="1">
      <alignment vertical="top" wrapText="1"/>
    </xf>
    <xf numFmtId="0" fontId="16" fillId="8" borderId="2" xfId="3" applyFont="1" applyFill="1" applyBorder="1" applyAlignment="1">
      <alignment vertical="top" wrapText="1"/>
    </xf>
    <xf numFmtId="0" fontId="19" fillId="0" borderId="14" xfId="3" applyFont="1" applyBorder="1" applyAlignment="1">
      <alignment horizontal="left" vertical="top" wrapText="1"/>
    </xf>
    <xf numFmtId="0" fontId="14" fillId="0" borderId="0" xfId="2" applyFont="1" applyAlignment="1">
      <alignment horizontal="centerContinuous" vertical="top"/>
    </xf>
    <xf numFmtId="0" fontId="25" fillId="0" borderId="0" xfId="2" applyFont="1" applyAlignment="1">
      <alignment horizontal="centerContinuous" vertical="top"/>
    </xf>
    <xf numFmtId="0" fontId="26" fillId="0" borderId="0" xfId="2" applyFont="1" applyAlignment="1">
      <alignment horizontal="centerContinuous" vertical="top"/>
    </xf>
    <xf numFmtId="0" fontId="15" fillId="0" borderId="0" xfId="2" applyFont="1" applyAlignment="1">
      <alignment horizontal="centerContinuous" vertical="center"/>
    </xf>
    <xf numFmtId="0" fontId="25" fillId="0" borderId="0" xfId="2" applyFont="1" applyAlignment="1">
      <alignment vertical="top"/>
    </xf>
    <xf numFmtId="0" fontId="14" fillId="0" borderId="0" xfId="2" applyFont="1" applyAlignment="1">
      <alignment vertical="top"/>
    </xf>
    <xf numFmtId="0" fontId="27" fillId="0" borderId="0" xfId="2" applyFont="1" applyAlignment="1">
      <alignment vertical="top"/>
    </xf>
    <xf numFmtId="0" fontId="15" fillId="7" borderId="3" xfId="2" applyFont="1" applyFill="1" applyBorder="1" applyAlignment="1">
      <alignment horizontal="left" vertical="center"/>
    </xf>
    <xf numFmtId="0" fontId="15" fillId="7" borderId="5" xfId="2" applyFont="1" applyFill="1" applyBorder="1" applyAlignment="1">
      <alignment vertical="top" wrapText="1"/>
    </xf>
    <xf numFmtId="0" fontId="15" fillId="7" borderId="2" xfId="2" applyFont="1" applyFill="1" applyBorder="1" applyAlignment="1">
      <alignment horizontal="center" vertical="top" wrapText="1"/>
    </xf>
    <xf numFmtId="0" fontId="15" fillId="7" borderId="2" xfId="2" applyFont="1" applyFill="1" applyBorder="1" applyAlignment="1">
      <alignment horizontal="center" vertical="top"/>
    </xf>
    <xf numFmtId="188" fontId="15" fillId="7" borderId="2" xfId="6" applyNumberFormat="1" applyFont="1" applyFill="1" applyBorder="1" applyAlignment="1">
      <alignment horizontal="center" vertical="top"/>
    </xf>
    <xf numFmtId="188" fontId="27" fillId="7" borderId="2" xfId="6" applyNumberFormat="1" applyFont="1" applyFill="1" applyBorder="1" applyAlignment="1">
      <alignment horizontal="center" vertical="top"/>
    </xf>
    <xf numFmtId="188" fontId="15" fillId="7" borderId="0" xfId="2" applyNumberFormat="1" applyFont="1" applyFill="1" applyAlignment="1">
      <alignment horizontal="center" vertical="top"/>
    </xf>
    <xf numFmtId="0" fontId="15" fillId="7" borderId="0" xfId="2" applyFont="1" applyFill="1" applyAlignment="1">
      <alignment horizontal="center" vertical="top"/>
    </xf>
    <xf numFmtId="188" fontId="15" fillId="7" borderId="0" xfId="6" applyNumberFormat="1" applyFont="1" applyFill="1" applyAlignment="1">
      <alignment horizontal="center" vertical="top"/>
    </xf>
    <xf numFmtId="0" fontId="15" fillId="3" borderId="2" xfId="2" applyFont="1" applyFill="1" applyBorder="1" applyAlignment="1">
      <alignment horizontal="center" vertical="top" wrapText="1"/>
    </xf>
    <xf numFmtId="0" fontId="15" fillId="3" borderId="2" xfId="2" applyFont="1" applyFill="1" applyBorder="1" applyAlignment="1">
      <alignment horizontal="center" vertical="top"/>
    </xf>
    <xf numFmtId="188" fontId="15" fillId="3" borderId="2" xfId="6" applyNumberFormat="1" applyFont="1" applyFill="1" applyBorder="1" applyAlignment="1">
      <alignment horizontal="center" vertical="top"/>
    </xf>
    <xf numFmtId="188" fontId="27" fillId="3" borderId="2" xfId="6" applyNumberFormat="1" applyFont="1" applyFill="1" applyBorder="1" applyAlignment="1">
      <alignment horizontal="center" vertical="top"/>
    </xf>
    <xf numFmtId="0" fontId="15" fillId="8" borderId="3" xfId="2" applyFont="1" applyFill="1" applyBorder="1" applyAlignment="1">
      <alignment horizontal="left" vertical="top"/>
    </xf>
    <xf numFmtId="0" fontId="15" fillId="8" borderId="5" xfId="2" applyFont="1" applyFill="1" applyBorder="1" applyAlignment="1">
      <alignment vertical="top" wrapText="1"/>
    </xf>
    <xf numFmtId="0" fontId="15" fillId="8" borderId="2" xfId="2" applyFont="1" applyFill="1" applyBorder="1" applyAlignment="1">
      <alignment horizontal="center" vertical="top" wrapText="1"/>
    </xf>
    <xf numFmtId="0" fontId="15" fillId="8" borderId="2" xfId="2" applyFont="1" applyFill="1" applyBorder="1" applyAlignment="1">
      <alignment horizontal="center" vertical="top"/>
    </xf>
    <xf numFmtId="188" fontId="15" fillId="8" borderId="2" xfId="6" applyNumberFormat="1" applyFont="1" applyFill="1" applyBorder="1" applyAlignment="1">
      <alignment horizontal="center" vertical="top"/>
    </xf>
    <xf numFmtId="188" fontId="27" fillId="8" borderId="2" xfId="6" applyNumberFormat="1" applyFont="1" applyFill="1" applyBorder="1" applyAlignment="1">
      <alignment horizontal="center" vertical="top"/>
    </xf>
    <xf numFmtId="41" fontId="15" fillId="8" borderId="2" xfId="4" applyNumberFormat="1" applyFont="1" applyFill="1" applyBorder="1" applyAlignment="1">
      <alignment horizontal="right" vertical="top" wrapText="1"/>
    </xf>
    <xf numFmtId="41" fontId="15" fillId="8" borderId="2" xfId="4" applyNumberFormat="1" applyFont="1" applyFill="1" applyBorder="1" applyAlignment="1">
      <alignment horizontal="center" vertical="top" wrapText="1"/>
    </xf>
    <xf numFmtId="0" fontId="15" fillId="8" borderId="0" xfId="2" applyFont="1" applyFill="1" applyAlignment="1">
      <alignment horizontal="center" vertical="top"/>
    </xf>
    <xf numFmtId="188" fontId="15" fillId="8" borderId="0" xfId="2" applyNumberFormat="1" applyFont="1" applyFill="1" applyAlignment="1">
      <alignment horizontal="center" vertical="top"/>
    </xf>
    <xf numFmtId="0" fontId="16" fillId="4" borderId="9" xfId="2" applyFont="1" applyFill="1" applyBorder="1" applyAlignment="1">
      <alignment vertical="top" wrapText="1"/>
    </xf>
    <xf numFmtId="188" fontId="16" fillId="0" borderId="9" xfId="6" applyNumberFormat="1" applyFont="1" applyBorder="1" applyAlignment="1">
      <alignment vertical="top"/>
    </xf>
    <xf numFmtId="0" fontId="16" fillId="0" borderId="12" xfId="2" applyFont="1" applyBorder="1" applyAlignment="1">
      <alignment horizontal="center" vertical="top"/>
    </xf>
    <xf numFmtId="0" fontId="28" fillId="0" borderId="9" xfId="2" applyFont="1" applyBorder="1" applyAlignment="1">
      <alignment vertical="top" wrapText="1"/>
    </xf>
    <xf numFmtId="0" fontId="28" fillId="0" borderId="12" xfId="2" applyFont="1" applyBorder="1" applyAlignment="1">
      <alignment vertical="top" wrapText="1"/>
    </xf>
    <xf numFmtId="0" fontId="28" fillId="0" borderId="12" xfId="2" applyFont="1" applyBorder="1" applyAlignment="1">
      <alignment horizontal="center" vertical="top"/>
    </xf>
    <xf numFmtId="188" fontId="24" fillId="0" borderId="12" xfId="6" applyNumberFormat="1" applyFont="1" applyBorder="1" applyAlignment="1">
      <alignment vertical="top"/>
    </xf>
    <xf numFmtId="0" fontId="16" fillId="0" borderId="12" xfId="2" applyFont="1" applyBorder="1" applyAlignment="1">
      <alignment vertical="top" wrapText="1"/>
    </xf>
    <xf numFmtId="41" fontId="16" fillId="0" borderId="7" xfId="4" applyNumberFormat="1" applyFont="1" applyFill="1" applyBorder="1" applyAlignment="1">
      <alignment horizontal="center" vertical="top" wrapText="1"/>
    </xf>
    <xf numFmtId="41" fontId="16" fillId="0" borderId="9" xfId="4" applyNumberFormat="1" applyFont="1" applyFill="1" applyBorder="1" applyAlignment="1">
      <alignment horizontal="center" vertical="top" wrapText="1"/>
    </xf>
    <xf numFmtId="188" fontId="16" fillId="0" borderId="9" xfId="6" applyNumberFormat="1" applyFont="1" applyBorder="1" applyAlignment="1">
      <alignment horizontal="left" vertical="top" wrapText="1"/>
    </xf>
    <xf numFmtId="188" fontId="16" fillId="0" borderId="9" xfId="6" applyNumberFormat="1" applyFont="1" applyBorder="1" applyAlignment="1">
      <alignment vertical="top" wrapText="1"/>
    </xf>
    <xf numFmtId="0" fontId="28" fillId="4" borderId="9" xfId="2" applyFont="1" applyFill="1" applyBorder="1" applyAlignment="1">
      <alignment vertical="top" wrapText="1"/>
    </xf>
    <xf numFmtId="0" fontId="16" fillId="0" borderId="9" xfId="2" applyFont="1" applyBorder="1" applyAlignment="1">
      <alignment vertical="top" wrapText="1"/>
    </xf>
    <xf numFmtId="188" fontId="16" fillId="4" borderId="9" xfId="6" applyNumberFormat="1" applyFont="1" applyFill="1" applyBorder="1" applyAlignment="1">
      <alignment horizontal="right" vertical="top" wrapText="1"/>
    </xf>
    <xf numFmtId="0" fontId="16" fillId="0" borderId="14" xfId="3" applyFont="1" applyBorder="1" applyAlignment="1">
      <alignment horizontal="center" vertical="top" wrapText="1"/>
    </xf>
    <xf numFmtId="188" fontId="16" fillId="4" borderId="9" xfId="6" applyNumberFormat="1" applyFont="1" applyFill="1" applyBorder="1" applyAlignment="1">
      <alignment vertical="top"/>
    </xf>
    <xf numFmtId="0" fontId="16" fillId="4" borderId="9" xfId="2" applyFont="1" applyFill="1" applyBorder="1" applyAlignment="1">
      <alignment horizontal="center" vertical="top"/>
    </xf>
    <xf numFmtId="188" fontId="16" fillId="4" borderId="12" xfId="6" applyNumberFormat="1" applyFont="1" applyFill="1" applyBorder="1" applyAlignment="1">
      <alignment vertical="top"/>
    </xf>
    <xf numFmtId="0" fontId="28" fillId="0" borderId="14" xfId="2" applyFont="1" applyBorder="1" applyAlignment="1">
      <alignment vertical="top" wrapText="1"/>
    </xf>
    <xf numFmtId="0" fontId="16" fillId="0" borderId="14" xfId="2" applyFont="1" applyBorder="1" applyAlignment="1">
      <alignment horizontal="center" vertical="top"/>
    </xf>
    <xf numFmtId="188" fontId="16" fillId="0" borderId="14" xfId="6" applyNumberFormat="1" applyFont="1" applyBorder="1" applyAlignment="1">
      <alignment vertical="top" wrapText="1"/>
    </xf>
    <xf numFmtId="0" fontId="16" fillId="0" borderId="0" xfId="2" applyFont="1" applyAlignment="1">
      <alignment horizontal="center" vertical="top"/>
    </xf>
    <xf numFmtId="0" fontId="28" fillId="0" borderId="0" xfId="2" applyFont="1" applyAlignment="1">
      <alignment vertical="top" wrapText="1"/>
    </xf>
    <xf numFmtId="188" fontId="16" fillId="0" borderId="0" xfId="6" applyNumberFormat="1" applyFont="1" applyBorder="1" applyAlignment="1">
      <alignment vertical="top"/>
    </xf>
    <xf numFmtId="0" fontId="24" fillId="0" borderId="0" xfId="2" applyFont="1" applyAlignment="1">
      <alignment vertical="top"/>
    </xf>
    <xf numFmtId="0" fontId="16" fillId="0" borderId="9" xfId="2" applyFont="1" applyBorder="1" applyAlignment="1">
      <alignment vertical="top"/>
    </xf>
    <xf numFmtId="41" fontId="16" fillId="0" borderId="9" xfId="4" applyNumberFormat="1" applyFont="1" applyBorder="1" applyAlignment="1">
      <alignment horizontal="right" vertical="top" wrapText="1"/>
    </xf>
    <xf numFmtId="41" fontId="16" fillId="0" borderId="9" xfId="4" applyNumberFormat="1" applyFont="1" applyBorder="1" applyAlignment="1">
      <alignment horizontal="center" vertical="top" wrapText="1"/>
    </xf>
    <xf numFmtId="188" fontId="16" fillId="0" borderId="9" xfId="6" applyNumberFormat="1" applyFont="1" applyBorder="1" applyAlignment="1">
      <alignment horizontal="left" vertical="top"/>
    </xf>
    <xf numFmtId="41" fontId="28" fillId="0" borderId="9" xfId="4" applyNumberFormat="1" applyFont="1" applyFill="1" applyBorder="1" applyAlignment="1">
      <alignment horizontal="right" vertical="top" wrapText="1"/>
    </xf>
    <xf numFmtId="0" fontId="16" fillId="0" borderId="0" xfId="2" applyFont="1" applyAlignment="1">
      <alignment horizontal="left" vertical="top"/>
    </xf>
    <xf numFmtId="0" fontId="16" fillId="0" borderId="14" xfId="2" applyFont="1" applyBorder="1" applyAlignment="1">
      <alignment vertical="top" wrapText="1"/>
    </xf>
    <xf numFmtId="188" fontId="16" fillId="0" borderId="14" xfId="6" applyNumberFormat="1" applyFont="1" applyBorder="1" applyAlignment="1">
      <alignment vertical="top"/>
    </xf>
    <xf numFmtId="0" fontId="16" fillId="0" borderId="10" xfId="2" applyFont="1" applyBorder="1" applyAlignment="1">
      <alignment vertical="top" wrapText="1"/>
    </xf>
    <xf numFmtId="188" fontId="16" fillId="0" borderId="10" xfId="6" applyNumberFormat="1" applyFont="1" applyBorder="1" applyAlignment="1">
      <alignment vertical="top"/>
    </xf>
    <xf numFmtId="188" fontId="24" fillId="0" borderId="10" xfId="6" applyNumberFormat="1" applyFont="1" applyBorder="1" applyAlignment="1">
      <alignment vertical="top"/>
    </xf>
    <xf numFmtId="0" fontId="24" fillId="0" borderId="0" xfId="2" applyFont="1"/>
    <xf numFmtId="0" fontId="19" fillId="0" borderId="0" xfId="3" applyFont="1" applyAlignment="1">
      <alignment horizontal="left" vertical="top" wrapText="1"/>
    </xf>
    <xf numFmtId="0" fontId="19" fillId="0" borderId="0" xfId="3" applyFont="1" applyAlignment="1">
      <alignment horizontal="left" vertical="top" wrapText="1"/>
    </xf>
    <xf numFmtId="0" fontId="15" fillId="8" borderId="3" xfId="2" applyFont="1" applyFill="1" applyBorder="1" applyAlignment="1">
      <alignment horizontal="left" vertical="center"/>
    </xf>
    <xf numFmtId="0" fontId="15" fillId="8" borderId="5" xfId="2" applyFont="1" applyFill="1" applyBorder="1" applyAlignment="1">
      <alignment horizontal="left" vertical="center"/>
    </xf>
    <xf numFmtId="41" fontId="16" fillId="8" borderId="2" xfId="4" applyNumberFormat="1" applyFont="1" applyFill="1" applyBorder="1" applyAlignment="1">
      <alignment horizontal="right" vertical="top" wrapText="1"/>
    </xf>
    <xf numFmtId="188" fontId="16" fillId="0" borderId="12" xfId="6" applyNumberFormat="1" applyFont="1" applyBorder="1"/>
    <xf numFmtId="41" fontId="16" fillId="0" borderId="7" xfId="4" applyNumberFormat="1" applyFont="1" applyFill="1" applyBorder="1" applyAlignment="1">
      <alignment horizontal="right" vertical="top" wrapText="1"/>
    </xf>
    <xf numFmtId="41" fontId="28" fillId="0" borderId="10" xfId="4" applyNumberFormat="1" applyFont="1" applyFill="1" applyBorder="1" applyAlignment="1">
      <alignment horizontal="right" vertical="top" wrapText="1"/>
    </xf>
    <xf numFmtId="41" fontId="16" fillId="0" borderId="12" xfId="4" applyNumberFormat="1" applyFont="1" applyFill="1" applyBorder="1" applyAlignment="1">
      <alignment horizontal="right" vertical="top" wrapText="1"/>
    </xf>
    <xf numFmtId="0" fontId="16" fillId="0" borderId="13" xfId="2" applyFont="1" applyBorder="1"/>
    <xf numFmtId="0" fontId="15" fillId="6" borderId="2" xfId="2" applyFont="1" applyFill="1" applyBorder="1" applyAlignment="1">
      <alignment horizontal="center" vertical="top" wrapText="1"/>
    </xf>
    <xf numFmtId="0" fontId="15" fillId="6" borderId="2" xfId="2" applyFont="1" applyFill="1" applyBorder="1" applyAlignment="1">
      <alignment horizontal="center" vertical="top"/>
    </xf>
    <xf numFmtId="188" fontId="15" fillId="6" borderId="2" xfId="6" applyNumberFormat="1" applyFont="1" applyFill="1" applyBorder="1" applyAlignment="1">
      <alignment horizontal="center" vertical="top"/>
    </xf>
    <xf numFmtId="0" fontId="15" fillId="8" borderId="3" xfId="2" applyFont="1" applyFill="1" applyBorder="1" applyAlignment="1">
      <alignment vertical="center"/>
    </xf>
    <xf numFmtId="0" fontId="15" fillId="8" borderId="5" xfId="2" applyFont="1" applyFill="1" applyBorder="1" applyAlignment="1">
      <alignment vertical="center"/>
    </xf>
    <xf numFmtId="0" fontId="15" fillId="8" borderId="2" xfId="2" applyFont="1" applyFill="1" applyBorder="1" applyAlignment="1">
      <alignment horizontal="center" vertical="center" wrapText="1"/>
    </xf>
    <xf numFmtId="0" fontId="15" fillId="8" borderId="2" xfId="2" applyFont="1" applyFill="1" applyBorder="1" applyAlignment="1">
      <alignment horizontal="center" vertical="center"/>
    </xf>
    <xf numFmtId="188" fontId="15" fillId="8" borderId="2" xfId="6" applyNumberFormat="1" applyFont="1" applyFill="1" applyBorder="1" applyAlignment="1">
      <alignment horizontal="center" vertical="center"/>
    </xf>
    <xf numFmtId="188" fontId="27" fillId="8" borderId="2" xfId="6" applyNumberFormat="1" applyFont="1" applyFill="1" applyBorder="1" applyAlignment="1">
      <alignment horizontal="center" vertical="center"/>
    </xf>
    <xf numFmtId="0" fontId="16" fillId="0" borderId="12" xfId="2" applyFont="1" applyBorder="1" applyAlignment="1">
      <alignment vertical="top"/>
    </xf>
    <xf numFmtId="188" fontId="16" fillId="0" borderId="12" xfId="6" applyNumberFormat="1" applyFont="1" applyBorder="1" applyAlignment="1">
      <alignment horizontal="center" vertical="top"/>
    </xf>
    <xf numFmtId="41" fontId="16" fillId="0" borderId="6" xfId="4" applyNumberFormat="1" applyFont="1" applyFill="1" applyBorder="1" applyAlignment="1">
      <alignment horizontal="right" vertical="top" wrapText="1"/>
    </xf>
    <xf numFmtId="41" fontId="28" fillId="0" borderId="14" xfId="4" applyNumberFormat="1" applyFont="1" applyFill="1" applyBorder="1" applyAlignment="1">
      <alignment horizontal="right" vertical="top" wrapText="1"/>
    </xf>
    <xf numFmtId="41" fontId="28" fillId="0" borderId="14" xfId="4" applyNumberFormat="1" applyFont="1" applyFill="1" applyBorder="1" applyAlignment="1">
      <alignment horizontal="center" vertical="top" wrapText="1"/>
    </xf>
    <xf numFmtId="188" fontId="16" fillId="0" borderId="9" xfId="6" applyNumberFormat="1" applyFont="1" applyBorder="1" applyAlignment="1">
      <alignment horizontal="center" vertical="top"/>
    </xf>
    <xf numFmtId="0" fontId="16" fillId="0" borderId="7" xfId="3" applyFont="1" applyBorder="1" applyAlignment="1">
      <alignment horizontal="center" vertical="top" wrapText="1"/>
    </xf>
    <xf numFmtId="0" fontId="16" fillId="0" borderId="16" xfId="2" applyFont="1" applyBorder="1"/>
    <xf numFmtId="188" fontId="16" fillId="0" borderId="12" xfId="6" applyNumberFormat="1" applyFont="1" applyBorder="1" applyAlignment="1">
      <alignment vertical="top"/>
    </xf>
    <xf numFmtId="41" fontId="16" fillId="0" borderId="10" xfId="4" applyNumberFormat="1" applyFont="1" applyFill="1" applyBorder="1" applyAlignment="1">
      <alignment horizontal="right" vertical="top" wrapText="1"/>
    </xf>
    <xf numFmtId="0" fontId="24" fillId="0" borderId="13" xfId="2" applyFont="1" applyBorder="1"/>
    <xf numFmtId="0" fontId="16" fillId="0" borderId="13" xfId="3" applyFont="1" applyBorder="1" applyAlignment="1">
      <alignment horizontal="right" vertical="top" wrapText="1"/>
    </xf>
    <xf numFmtId="0" fontId="16" fillId="0" borderId="19" xfId="2" applyFont="1" applyBorder="1" applyAlignment="1">
      <alignment vertical="top" wrapText="1"/>
    </xf>
    <xf numFmtId="188" fontId="16" fillId="0" borderId="14" xfId="6" applyNumberFormat="1" applyFont="1" applyBorder="1" applyAlignment="1">
      <alignment horizontal="left" vertical="top" wrapText="1"/>
    </xf>
    <xf numFmtId="0" fontId="16" fillId="0" borderId="21" xfId="2" applyFont="1" applyBorder="1" applyAlignment="1">
      <alignment vertical="top" wrapText="1"/>
    </xf>
    <xf numFmtId="0" fontId="16" fillId="0" borderId="6" xfId="2" applyFont="1" applyBorder="1" applyAlignment="1">
      <alignment horizontal="center" vertical="top"/>
    </xf>
    <xf numFmtId="0" fontId="16" fillId="0" borderId="23" xfId="2" applyFont="1" applyBorder="1" applyAlignment="1">
      <alignment vertical="top" wrapText="1"/>
    </xf>
    <xf numFmtId="0" fontId="15" fillId="3" borderId="3" xfId="2" applyFont="1" applyFill="1" applyBorder="1" applyAlignment="1">
      <alignment horizontal="left" vertical="center"/>
    </xf>
    <xf numFmtId="0" fontId="15" fillId="3" borderId="5" xfId="2" applyFont="1" applyFill="1" applyBorder="1" applyAlignment="1">
      <alignment horizontal="left" vertical="center"/>
    </xf>
    <xf numFmtId="0" fontId="15" fillId="3" borderId="2" xfId="2" applyFont="1" applyFill="1" applyBorder="1" applyAlignment="1">
      <alignment horizontal="center" vertical="center" wrapText="1"/>
    </xf>
    <xf numFmtId="188" fontId="15" fillId="3" borderId="2" xfId="6" applyNumberFormat="1" applyFont="1" applyFill="1" applyBorder="1" applyAlignment="1">
      <alignment horizontal="center" vertical="center"/>
    </xf>
    <xf numFmtId="188" fontId="15" fillId="3" borderId="0" xfId="2" applyNumberFormat="1" applyFont="1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0" fontId="15" fillId="8" borderId="5" xfId="2" applyFont="1" applyFill="1" applyBorder="1" applyAlignment="1">
      <alignment horizontal="left" vertical="center" wrapText="1"/>
    </xf>
    <xf numFmtId="188" fontId="15" fillId="3" borderId="2" xfId="6" applyNumberFormat="1" applyFont="1" applyFill="1" applyBorder="1" applyAlignment="1">
      <alignment horizontal="center" vertical="center" wrapText="1"/>
    </xf>
    <xf numFmtId="0" fontId="15" fillId="3" borderId="2" xfId="3" applyFont="1" applyFill="1" applyBorder="1" applyAlignment="1">
      <alignment horizontal="right" vertical="top" wrapText="1"/>
    </xf>
    <xf numFmtId="187" fontId="15" fillId="3" borderId="2" xfId="1" applyFont="1" applyFill="1" applyBorder="1" applyAlignment="1">
      <alignment horizontal="left" vertical="top" wrapText="1"/>
    </xf>
    <xf numFmtId="0" fontId="15" fillId="3" borderId="2" xfId="3" applyFont="1" applyFill="1" applyBorder="1" applyAlignment="1">
      <alignment horizontal="left" vertical="top" wrapText="1"/>
    </xf>
    <xf numFmtId="190" fontId="15" fillId="3" borderId="2" xfId="1" applyNumberFormat="1" applyFont="1" applyFill="1" applyBorder="1" applyAlignment="1">
      <alignment horizontal="left" vertical="top" wrapText="1"/>
    </xf>
    <xf numFmtId="0" fontId="15" fillId="6" borderId="5" xfId="2" applyFont="1" applyFill="1" applyBorder="1" applyAlignment="1">
      <alignment vertical="top"/>
    </xf>
    <xf numFmtId="0" fontId="16" fillId="4" borderId="12" xfId="2" applyFont="1" applyFill="1" applyBorder="1" applyAlignment="1">
      <alignment horizontal="center" vertical="top"/>
    </xf>
    <xf numFmtId="0" fontId="16" fillId="4" borderId="12" xfId="2" applyFont="1" applyFill="1" applyBorder="1" applyAlignment="1">
      <alignment vertical="top"/>
    </xf>
    <xf numFmtId="188" fontId="16" fillId="4" borderId="12" xfId="6" applyNumberFormat="1" applyFont="1" applyFill="1" applyBorder="1" applyAlignment="1">
      <alignment horizontal="center" vertical="top"/>
    </xf>
    <xf numFmtId="189" fontId="16" fillId="4" borderId="0" xfId="2" applyNumberFormat="1" applyFont="1" applyFill="1" applyAlignment="1">
      <alignment vertical="top"/>
    </xf>
    <xf numFmtId="0" fontId="16" fillId="4" borderId="0" xfId="2" applyFont="1" applyFill="1"/>
    <xf numFmtId="0" fontId="28" fillId="0" borderId="9" xfId="2" applyFont="1" applyBorder="1" applyAlignment="1">
      <alignment horizontal="center" vertical="top"/>
    </xf>
    <xf numFmtId="188" fontId="28" fillId="0" borderId="9" xfId="6" applyNumberFormat="1" applyFont="1" applyBorder="1" applyAlignment="1">
      <alignment vertical="top"/>
    </xf>
    <xf numFmtId="0" fontId="19" fillId="0" borderId="0" xfId="3" applyFont="1" applyAlignment="1">
      <alignment horizontal="left" vertical="top" wrapText="1"/>
    </xf>
    <xf numFmtId="41" fontId="16" fillId="0" borderId="14" xfId="4" applyNumberFormat="1" applyFont="1" applyBorder="1" applyAlignment="1">
      <alignment horizontal="center" vertical="top" wrapText="1"/>
    </xf>
    <xf numFmtId="41" fontId="16" fillId="0" borderId="14" xfId="4" applyNumberFormat="1" applyFont="1" applyFill="1" applyBorder="1" applyAlignment="1">
      <alignment horizontal="right" vertical="top" wrapText="1"/>
    </xf>
    <xf numFmtId="41" fontId="16" fillId="0" borderId="14" xfId="4" applyNumberFormat="1" applyFont="1" applyBorder="1" applyAlignment="1">
      <alignment horizontal="right" vertical="top" wrapText="1"/>
    </xf>
    <xf numFmtId="41" fontId="16" fillId="0" borderId="14" xfId="4" applyNumberFormat="1" applyFont="1" applyFill="1" applyBorder="1" applyAlignment="1">
      <alignment horizontal="center" vertical="top" wrapText="1"/>
    </xf>
    <xf numFmtId="0" fontId="16" fillId="0" borderId="12" xfId="2" applyFont="1" applyBorder="1" applyAlignment="1">
      <alignment horizontal="left" vertical="top" wrapText="1"/>
    </xf>
    <xf numFmtId="0" fontId="16" fillId="0" borderId="7" xfId="2" applyFont="1" applyBorder="1" applyAlignment="1">
      <alignment horizontal="left" vertical="top" wrapText="1"/>
    </xf>
    <xf numFmtId="41" fontId="16" fillId="4" borderId="11" xfId="4" applyNumberFormat="1" applyFont="1" applyFill="1" applyBorder="1" applyAlignment="1">
      <alignment horizontal="center" vertical="top" wrapText="1"/>
    </xf>
    <xf numFmtId="0" fontId="15" fillId="4" borderId="0" xfId="2" applyFont="1" applyFill="1" applyAlignment="1">
      <alignment horizontal="center" vertical="top"/>
    </xf>
    <xf numFmtId="188" fontId="15" fillId="4" borderId="0" xfId="1" applyNumberFormat="1" applyFont="1" applyFill="1" applyAlignment="1">
      <alignment horizontal="center" vertical="top"/>
    </xf>
    <xf numFmtId="41" fontId="16" fillId="4" borderId="9" xfId="4" applyNumberFormat="1" applyFont="1" applyFill="1" applyBorder="1" applyAlignment="1">
      <alignment horizontal="center" vertical="top" wrapText="1"/>
    </xf>
    <xf numFmtId="0" fontId="16" fillId="0" borderId="0" xfId="2" applyFont="1" applyAlignment="1">
      <alignment horizontal="center"/>
    </xf>
    <xf numFmtId="190" fontId="16" fillId="4" borderId="9" xfId="1" applyNumberFormat="1" applyFont="1" applyFill="1" applyBorder="1" applyAlignment="1">
      <alignment horizontal="center" vertical="top"/>
    </xf>
    <xf numFmtId="190" fontId="16" fillId="5" borderId="9" xfId="1" applyNumberFormat="1" applyFont="1" applyFill="1" applyBorder="1" applyAlignment="1">
      <alignment horizontal="center" vertical="top" wrapText="1"/>
    </xf>
    <xf numFmtId="1" fontId="16" fillId="4" borderId="9" xfId="1" applyNumberFormat="1" applyFont="1" applyFill="1" applyBorder="1" applyAlignment="1">
      <alignment horizontal="center" vertical="top"/>
    </xf>
    <xf numFmtId="1" fontId="16" fillId="5" borderId="9" xfId="1" applyNumberFormat="1" applyFont="1" applyFill="1" applyBorder="1" applyAlignment="1">
      <alignment horizontal="center" vertical="top" wrapText="1"/>
    </xf>
    <xf numFmtId="41" fontId="16" fillId="4" borderId="9" xfId="4" applyNumberFormat="1" applyFont="1" applyFill="1" applyBorder="1" applyAlignment="1">
      <alignment horizontal="right" vertical="top" wrapText="1"/>
    </xf>
    <xf numFmtId="0" fontId="18" fillId="6" borderId="2" xfId="3" applyFont="1" applyFill="1" applyBorder="1" applyAlignment="1">
      <alignment horizontal="center" vertical="center" wrapText="1"/>
    </xf>
    <xf numFmtId="0" fontId="15" fillId="3" borderId="5" xfId="2" applyFont="1" applyFill="1" applyBorder="1" applyAlignment="1">
      <alignment horizontal="left" vertical="top" wrapText="1"/>
    </xf>
    <xf numFmtId="41" fontId="15" fillId="3" borderId="2" xfId="4" applyNumberFormat="1" applyFont="1" applyFill="1" applyBorder="1" applyAlignment="1">
      <alignment horizontal="center" vertical="top" wrapText="1"/>
    </xf>
    <xf numFmtId="41" fontId="15" fillId="3" borderId="2" xfId="4" applyNumberFormat="1" applyFont="1" applyFill="1" applyBorder="1" applyAlignment="1">
      <alignment horizontal="right" vertical="top" wrapText="1"/>
    </xf>
    <xf numFmtId="190" fontId="15" fillId="8" borderId="2" xfId="1" applyNumberFormat="1" applyFont="1" applyFill="1" applyBorder="1" applyAlignment="1">
      <alignment horizontal="center" vertical="top" wrapText="1"/>
    </xf>
    <xf numFmtId="0" fontId="15" fillId="6" borderId="3" xfId="2" applyFont="1" applyFill="1" applyBorder="1" applyAlignment="1">
      <alignment vertical="center"/>
    </xf>
    <xf numFmtId="0" fontId="15" fillId="6" borderId="5" xfId="2" applyFont="1" applyFill="1" applyBorder="1" applyAlignment="1">
      <alignment vertical="center" wrapText="1"/>
    </xf>
    <xf numFmtId="188" fontId="15" fillId="6" borderId="2" xfId="3" applyNumberFormat="1" applyFont="1" applyFill="1" applyBorder="1" applyAlignment="1">
      <alignment horizontal="center" vertical="center" wrapText="1"/>
    </xf>
    <xf numFmtId="0" fontId="15" fillId="6" borderId="8" xfId="3" applyFont="1" applyFill="1" applyBorder="1" applyAlignment="1">
      <alignment horizontal="center" vertical="top" wrapText="1"/>
    </xf>
    <xf numFmtId="187" fontId="16" fillId="0" borderId="0" xfId="1" applyFont="1" applyAlignment="1">
      <alignment vertical="top"/>
    </xf>
    <xf numFmtId="41" fontId="15" fillId="8" borderId="0" xfId="2" applyNumberFormat="1" applyFont="1" applyFill="1" applyAlignment="1">
      <alignment horizontal="center" vertical="top"/>
    </xf>
    <xf numFmtId="190" fontId="16" fillId="4" borderId="9" xfId="1" applyNumberFormat="1" applyFont="1" applyFill="1" applyBorder="1" applyAlignment="1">
      <alignment horizontal="center" vertical="top" wrapText="1"/>
    </xf>
    <xf numFmtId="187" fontId="15" fillId="0" borderId="0" xfId="1" applyFont="1" applyAlignment="1">
      <alignment vertical="top"/>
    </xf>
    <xf numFmtId="0" fontId="16" fillId="0" borderId="25" xfId="2" applyFont="1" applyBorder="1" applyAlignment="1">
      <alignment horizontal="center" vertical="top"/>
    </xf>
    <xf numFmtId="0" fontId="16" fillId="0" borderId="25" xfId="2" applyFont="1" applyBorder="1" applyAlignment="1">
      <alignment vertical="top"/>
    </xf>
    <xf numFmtId="0" fontId="16" fillId="0" borderId="26" xfId="2" applyFont="1" applyBorder="1" applyAlignment="1">
      <alignment horizontal="center" vertical="top"/>
    </xf>
    <xf numFmtId="188" fontId="16" fillId="0" borderId="25" xfId="6" applyNumberFormat="1" applyFont="1" applyBorder="1" applyAlignment="1">
      <alignment horizontal="center" vertical="top"/>
    </xf>
    <xf numFmtId="188" fontId="16" fillId="0" borderId="11" xfId="6" applyNumberFormat="1" applyFont="1" applyBorder="1" applyAlignment="1">
      <alignment horizontal="center" vertical="top"/>
    </xf>
    <xf numFmtId="0" fontId="16" fillId="0" borderId="17" xfId="2" applyFont="1" applyBorder="1" applyAlignment="1">
      <alignment horizontal="center" vertical="top"/>
    </xf>
    <xf numFmtId="188" fontId="16" fillId="0" borderId="17" xfId="6" applyNumberFormat="1" applyFont="1" applyBorder="1" applyAlignment="1">
      <alignment vertical="top"/>
    </xf>
    <xf numFmtId="0" fontId="16" fillId="0" borderId="7" xfId="2" applyFont="1" applyBorder="1" applyAlignment="1">
      <alignment vertical="top"/>
    </xf>
    <xf numFmtId="0" fontId="16" fillId="0" borderId="7" xfId="2" applyFont="1" applyBorder="1" applyAlignment="1">
      <alignment horizontal="center" vertical="top"/>
    </xf>
    <xf numFmtId="188" fontId="16" fillId="0" borderId="7" xfId="6" applyNumberFormat="1" applyFont="1" applyBorder="1" applyAlignment="1">
      <alignment vertical="top"/>
    </xf>
    <xf numFmtId="188" fontId="16" fillId="0" borderId="16" xfId="6" applyNumberFormat="1" applyFont="1" applyBorder="1" applyAlignment="1">
      <alignment vertical="top"/>
    </xf>
    <xf numFmtId="0" fontId="16" fillId="0" borderId="7" xfId="3" applyFont="1" applyBorder="1" applyAlignment="1">
      <alignment horizontal="right" vertical="top" wrapText="1"/>
    </xf>
    <xf numFmtId="0" fontId="16" fillId="0" borderId="14" xfId="3" applyFont="1" applyBorder="1" applyAlignment="1">
      <alignment vertical="top" wrapText="1"/>
    </xf>
    <xf numFmtId="0" fontId="16" fillId="0" borderId="14" xfId="2" applyFont="1" applyBorder="1" applyAlignment="1">
      <alignment vertical="top"/>
    </xf>
    <xf numFmtId="41" fontId="16" fillId="4" borderId="14" xfId="4" applyNumberFormat="1" applyFont="1" applyFill="1" applyBorder="1" applyAlignment="1">
      <alignment horizontal="center" vertical="top" wrapText="1"/>
    </xf>
    <xf numFmtId="190" fontId="16" fillId="0" borderId="0" xfId="1" applyNumberFormat="1" applyFont="1" applyAlignment="1">
      <alignment vertical="top"/>
    </xf>
    <xf numFmtId="0" fontId="16" fillId="0" borderId="9" xfId="3" applyFont="1" applyBorder="1" applyAlignment="1">
      <alignment horizontal="center" vertical="center" wrapText="1"/>
    </xf>
    <xf numFmtId="0" fontId="16" fillId="0" borderId="11" xfId="2" applyFont="1" applyBorder="1" applyAlignment="1">
      <alignment vertical="top" wrapText="1"/>
    </xf>
    <xf numFmtId="188" fontId="16" fillId="0" borderId="11" xfId="6" applyNumberFormat="1" applyFont="1" applyBorder="1" applyAlignment="1">
      <alignment vertical="top"/>
    </xf>
    <xf numFmtId="0" fontId="28" fillId="0" borderId="9" xfId="2" applyFont="1" applyBorder="1" applyAlignment="1">
      <alignment horizontal="left" vertical="top" wrapText="1"/>
    </xf>
    <xf numFmtId="0" fontId="28" fillId="0" borderId="14" xfId="2" applyFont="1" applyBorder="1" applyAlignment="1">
      <alignment horizontal="center" vertical="top"/>
    </xf>
    <xf numFmtId="0" fontId="28" fillId="0" borderId="14" xfId="2" applyFont="1" applyBorder="1" applyAlignment="1">
      <alignment horizontal="left" vertical="top" wrapText="1"/>
    </xf>
    <xf numFmtId="188" fontId="28" fillId="0" borderId="14" xfId="6" applyNumberFormat="1" applyFont="1" applyBorder="1" applyAlignment="1">
      <alignment vertical="top"/>
    </xf>
    <xf numFmtId="0" fontId="16" fillId="0" borderId="1" xfId="2" applyFont="1" applyBorder="1" applyAlignment="1">
      <alignment vertical="top"/>
    </xf>
    <xf numFmtId="41" fontId="16" fillId="0" borderId="9" xfId="4" applyNumberFormat="1" applyFont="1" applyFill="1" applyBorder="1" applyAlignment="1">
      <alignment horizontal="right" vertical="top"/>
    </xf>
    <xf numFmtId="41" fontId="16" fillId="0" borderId="10" xfId="4" applyNumberFormat="1" applyFont="1" applyFill="1" applyBorder="1" applyAlignment="1">
      <alignment horizontal="right" vertical="top"/>
    </xf>
    <xf numFmtId="41" fontId="16" fillId="5" borderId="9" xfId="4" applyNumberFormat="1" applyFont="1" applyFill="1" applyBorder="1" applyAlignment="1">
      <alignment horizontal="right" vertical="top" wrapText="1"/>
    </xf>
    <xf numFmtId="41" fontId="16" fillId="5" borderId="7" xfId="4" applyNumberFormat="1" applyFont="1" applyFill="1" applyBorder="1" applyAlignment="1">
      <alignment horizontal="right" vertical="top" wrapText="1"/>
    </xf>
    <xf numFmtId="41" fontId="16" fillId="0" borderId="14" xfId="4" applyNumberFormat="1" applyFont="1" applyFill="1" applyBorder="1" applyAlignment="1">
      <alignment horizontal="right" vertical="top"/>
    </xf>
    <xf numFmtId="188" fontId="27" fillId="6" borderId="2" xfId="6" applyNumberFormat="1" applyFont="1" applyFill="1" applyBorder="1" applyAlignment="1">
      <alignment horizontal="center" vertical="top"/>
    </xf>
    <xf numFmtId="0" fontId="16" fillId="0" borderId="7" xfId="2" applyFont="1" applyBorder="1" applyAlignment="1">
      <alignment vertical="top" wrapText="1"/>
    </xf>
    <xf numFmtId="188" fontId="24" fillId="0" borderId="7" xfId="6" applyNumberFormat="1" applyFont="1" applyBorder="1" applyAlignment="1">
      <alignment vertical="top"/>
    </xf>
    <xf numFmtId="41" fontId="16" fillId="0" borderId="6" xfId="4" applyNumberFormat="1" applyFont="1" applyFill="1" applyBorder="1" applyAlignment="1">
      <alignment horizontal="center" vertical="top" wrapText="1"/>
    </xf>
    <xf numFmtId="188" fontId="24" fillId="0" borderId="14" xfId="6" applyNumberFormat="1" applyFont="1" applyBorder="1" applyAlignment="1">
      <alignment vertical="top"/>
    </xf>
    <xf numFmtId="0" fontId="16" fillId="0" borderId="14" xfId="3" applyFont="1" applyBorder="1" applyAlignment="1">
      <alignment horizontal="right" vertical="top" wrapText="1"/>
    </xf>
    <xf numFmtId="189" fontId="16" fillId="0" borderId="16" xfId="2" applyNumberFormat="1" applyFont="1" applyBorder="1" applyAlignment="1">
      <alignment vertical="top"/>
    </xf>
    <xf numFmtId="0" fontId="16" fillId="0" borderId="16" xfId="2" applyFont="1" applyBorder="1" applyAlignment="1">
      <alignment vertical="top"/>
    </xf>
    <xf numFmtId="188" fontId="24" fillId="0" borderId="13" xfId="6" applyNumberFormat="1" applyFont="1" applyBorder="1" applyAlignment="1">
      <alignment vertical="top"/>
    </xf>
    <xf numFmtId="0" fontId="16" fillId="0" borderId="0" xfId="2" applyFont="1" applyAlignment="1">
      <alignment horizontal="center" vertical="center"/>
    </xf>
    <xf numFmtId="188" fontId="16" fillId="0" borderId="14" xfId="6" applyNumberFormat="1" applyFont="1" applyFill="1" applyBorder="1" applyAlignment="1">
      <alignment vertical="top"/>
    </xf>
    <xf numFmtId="188" fontId="16" fillId="0" borderId="14" xfId="6" applyNumberFormat="1" applyFont="1" applyFill="1" applyBorder="1" applyAlignment="1">
      <alignment horizontal="center" vertical="top"/>
    </xf>
    <xf numFmtId="188" fontId="24" fillId="0" borderId="14" xfId="6" applyNumberFormat="1" applyFont="1" applyFill="1" applyBorder="1" applyAlignment="1">
      <alignment horizontal="center" vertical="top"/>
    </xf>
    <xf numFmtId="188" fontId="16" fillId="0" borderId="0" xfId="2" applyNumberFormat="1" applyFont="1" applyAlignment="1">
      <alignment horizontal="center" vertical="top"/>
    </xf>
    <xf numFmtId="188" fontId="16" fillId="0" borderId="9" xfId="6" applyNumberFormat="1" applyFont="1" applyFill="1" applyBorder="1" applyAlignment="1">
      <alignment vertical="top"/>
    </xf>
    <xf numFmtId="188" fontId="16" fillId="0" borderId="9" xfId="6" applyNumberFormat="1" applyFont="1" applyFill="1" applyBorder="1" applyAlignment="1">
      <alignment horizontal="center" vertical="top"/>
    </xf>
    <xf numFmtId="188" fontId="16" fillId="4" borderId="9" xfId="6" applyNumberFormat="1" applyFont="1" applyFill="1" applyBorder="1" applyAlignment="1">
      <alignment horizontal="center" vertical="center"/>
    </xf>
    <xf numFmtId="0" fontId="16" fillId="0" borderId="6" xfId="2" applyFont="1" applyBorder="1" applyAlignment="1">
      <alignment horizontal="left" vertical="top"/>
    </xf>
    <xf numFmtId="188" fontId="16" fillId="0" borderId="6" xfId="6" applyNumberFormat="1" applyFont="1" applyBorder="1" applyAlignment="1">
      <alignment vertical="top"/>
    </xf>
    <xf numFmtId="188" fontId="16" fillId="0" borderId="9" xfId="6" applyNumberFormat="1" applyFont="1" applyBorder="1" applyAlignment="1">
      <alignment horizontal="right" vertical="top" wrapText="1"/>
    </xf>
    <xf numFmtId="188" fontId="16" fillId="0" borderId="11" xfId="6" applyNumberFormat="1" applyFont="1" applyFill="1" applyBorder="1" applyAlignment="1">
      <alignment vertical="top"/>
    </xf>
    <xf numFmtId="188" fontId="16" fillId="4" borderId="11" xfId="6" applyNumberFormat="1" applyFont="1" applyFill="1" applyBorder="1" applyAlignment="1">
      <alignment vertical="top"/>
    </xf>
    <xf numFmtId="188" fontId="16" fillId="4" borderId="9" xfId="6" applyNumberFormat="1" applyFont="1" applyFill="1" applyBorder="1" applyAlignment="1">
      <alignment horizontal="center" vertical="top"/>
    </xf>
    <xf numFmtId="189" fontId="16" fillId="0" borderId="27" xfId="2" applyNumberFormat="1" applyFont="1" applyBorder="1" applyAlignment="1">
      <alignment vertical="top"/>
    </xf>
    <xf numFmtId="0" fontId="16" fillId="0" borderId="27" xfId="2" applyFont="1" applyBorder="1"/>
    <xf numFmtId="41" fontId="16" fillId="4" borderId="6" xfId="4" applyNumberFormat="1" applyFont="1" applyFill="1" applyBorder="1" applyAlignment="1">
      <alignment horizontal="center" vertical="top" wrapText="1"/>
    </xf>
    <xf numFmtId="41" fontId="28" fillId="0" borderId="14" xfId="4" applyNumberFormat="1" applyFont="1" applyFill="1" applyBorder="1" applyAlignment="1">
      <alignment vertical="center"/>
    </xf>
    <xf numFmtId="41" fontId="15" fillId="8" borderId="2" xfId="4" applyNumberFormat="1" applyFont="1" applyFill="1" applyBorder="1" applyAlignment="1">
      <alignment horizontal="center" vertical="top"/>
    </xf>
    <xf numFmtId="41" fontId="15" fillId="7" borderId="2" xfId="4" applyNumberFormat="1" applyFont="1" applyFill="1" applyBorder="1" applyAlignment="1">
      <alignment horizontal="center" vertical="top"/>
    </xf>
    <xf numFmtId="0" fontId="16" fillId="0" borderId="8" xfId="3" applyFont="1" applyBorder="1" applyAlignment="1">
      <alignment horizontal="left" vertical="top" wrapText="1"/>
    </xf>
    <xf numFmtId="188" fontId="16" fillId="4" borderId="7" xfId="6" applyNumberFormat="1" applyFont="1" applyFill="1" applyBorder="1" applyAlignment="1">
      <alignment horizontal="center" vertical="top"/>
    </xf>
    <xf numFmtId="189" fontId="16" fillId="0" borderId="28" xfId="2" applyNumberFormat="1" applyFont="1" applyBorder="1" applyAlignment="1">
      <alignment vertical="top"/>
    </xf>
    <xf numFmtId="41" fontId="16" fillId="4" borderId="9" xfId="4" applyNumberFormat="1" applyFont="1" applyFill="1" applyBorder="1" applyAlignment="1">
      <alignment horizontal="center" vertical="top"/>
    </xf>
    <xf numFmtId="0" fontId="16" fillId="0" borderId="12" xfId="2" applyFont="1" applyBorder="1" applyAlignment="1">
      <alignment horizontal="left" vertical="top"/>
    </xf>
    <xf numFmtId="0" fontId="16" fillId="0" borderId="8" xfId="2" applyFont="1" applyBorder="1" applyAlignment="1">
      <alignment horizontal="center" vertical="top"/>
    </xf>
    <xf numFmtId="190" fontId="16" fillId="5" borderId="10" xfId="1" applyNumberFormat="1" applyFont="1" applyFill="1" applyBorder="1" applyAlignment="1">
      <alignment horizontal="center" vertical="top" wrapText="1"/>
    </xf>
    <xf numFmtId="188" fontId="16" fillId="4" borderId="10" xfId="6" applyNumberFormat="1" applyFont="1" applyFill="1" applyBorder="1" applyAlignment="1">
      <alignment horizontal="center" vertical="center"/>
    </xf>
    <xf numFmtId="188" fontId="16" fillId="4" borderId="14" xfId="6" applyNumberFormat="1" applyFont="1" applyFill="1" applyBorder="1" applyAlignment="1">
      <alignment horizontal="center" vertical="top"/>
    </xf>
    <xf numFmtId="41" fontId="28" fillId="4" borderId="14" xfId="4" applyNumberFormat="1" applyFont="1" applyFill="1" applyBorder="1" applyAlignment="1">
      <alignment horizontal="right" vertical="top" wrapText="1"/>
    </xf>
    <xf numFmtId="0" fontId="16" fillId="0" borderId="28" xfId="2" applyFont="1" applyBorder="1" applyAlignment="1">
      <alignment vertical="top"/>
    </xf>
    <xf numFmtId="0" fontId="16" fillId="0" borderId="14" xfId="3" applyFont="1" applyBorder="1" applyAlignment="1">
      <alignment horizontal="center" vertical="top"/>
    </xf>
    <xf numFmtId="0" fontId="20" fillId="0" borderId="0" xfId="3" applyFont="1" applyAlignment="1"/>
    <xf numFmtId="41" fontId="28" fillId="4" borderId="14" xfId="4" applyNumberFormat="1" applyFont="1" applyFill="1" applyBorder="1" applyAlignment="1">
      <alignment horizontal="center" vertical="top" wrapText="1"/>
    </xf>
    <xf numFmtId="41" fontId="16" fillId="4" borderId="14" xfId="4" applyNumberFormat="1" applyFont="1" applyFill="1" applyBorder="1" applyAlignment="1">
      <alignment horizontal="right" vertical="top"/>
    </xf>
    <xf numFmtId="0" fontId="16" fillId="0" borderId="6" xfId="2" applyFont="1" applyBorder="1" applyAlignment="1">
      <alignment vertical="top" wrapText="1"/>
    </xf>
    <xf numFmtId="0" fontId="16" fillId="0" borderId="8" xfId="2" applyFont="1" applyBorder="1" applyAlignment="1">
      <alignment vertical="top" wrapText="1"/>
    </xf>
    <xf numFmtId="0" fontId="16" fillId="4" borderId="9" xfId="3" applyFont="1" applyFill="1" applyBorder="1" applyAlignment="1">
      <alignment horizontal="center" vertical="top" wrapText="1"/>
    </xf>
    <xf numFmtId="3" fontId="16" fillId="0" borderId="9" xfId="3" applyNumberFormat="1" applyFont="1" applyBorder="1" applyAlignment="1">
      <alignment horizontal="center" vertical="center" wrapText="1"/>
    </xf>
    <xf numFmtId="3" fontId="16" fillId="0" borderId="9" xfId="3" applyNumberFormat="1" applyFont="1" applyBorder="1" applyAlignment="1">
      <alignment vertical="center" wrapText="1"/>
    </xf>
    <xf numFmtId="3" fontId="16" fillId="0" borderId="9" xfId="4" applyNumberFormat="1" applyFont="1" applyFill="1" applyBorder="1" applyAlignment="1">
      <alignment horizontal="center" vertical="center" wrapText="1"/>
    </xf>
    <xf numFmtId="0" fontId="28" fillId="0" borderId="9" xfId="2" applyFont="1" applyBorder="1" applyAlignment="1">
      <alignment wrapText="1"/>
    </xf>
    <xf numFmtId="0" fontId="16" fillId="0" borderId="9" xfId="2" applyFont="1" applyBorder="1" applyAlignment="1">
      <alignment horizontal="center" vertical="top" wrapText="1"/>
    </xf>
    <xf numFmtId="0" fontId="16" fillId="0" borderId="27" xfId="2" applyFont="1" applyBorder="1" applyAlignment="1">
      <alignment vertical="top"/>
    </xf>
    <xf numFmtId="190" fontId="16" fillId="0" borderId="9" xfId="1" applyNumberFormat="1" applyFont="1" applyFill="1" applyBorder="1" applyAlignment="1">
      <alignment horizontal="right" vertical="top"/>
    </xf>
    <xf numFmtId="190" fontId="16" fillId="0" borderId="9" xfId="1" applyNumberFormat="1" applyFont="1" applyBorder="1" applyAlignment="1">
      <alignment horizontal="right" vertical="top"/>
    </xf>
    <xf numFmtId="190" fontId="16" fillId="0" borderId="9" xfId="1" applyNumberFormat="1" applyFont="1" applyBorder="1" applyAlignment="1">
      <alignment vertical="top"/>
    </xf>
    <xf numFmtId="188" fontId="24" fillId="0" borderId="9" xfId="6" applyNumberFormat="1" applyFont="1" applyBorder="1" applyAlignment="1">
      <alignment vertical="top" wrapText="1"/>
    </xf>
    <xf numFmtId="0" fontId="16" fillId="0" borderId="12" xfId="2" applyFont="1" applyBorder="1" applyAlignment="1">
      <alignment horizontal="center" vertical="top" wrapText="1"/>
    </xf>
    <xf numFmtId="0" fontId="15" fillId="8" borderId="5" xfId="2" applyFont="1" applyFill="1" applyBorder="1" applyAlignment="1">
      <alignment vertical="center" wrapText="1"/>
    </xf>
    <xf numFmtId="0" fontId="16" fillId="3" borderId="2" xfId="3" applyFont="1" applyFill="1" applyBorder="1" applyAlignment="1">
      <alignment vertical="top" wrapText="1"/>
    </xf>
    <xf numFmtId="0" fontId="30" fillId="0" borderId="14" xfId="2" applyFont="1" applyBorder="1" applyAlignment="1">
      <alignment horizontal="center" vertical="top"/>
    </xf>
    <xf numFmtId="0" fontId="30" fillId="0" borderId="14" xfId="2" applyFont="1" applyBorder="1" applyAlignment="1">
      <alignment vertical="top" wrapText="1"/>
    </xf>
    <xf numFmtId="188" fontId="30" fillId="0" borderId="14" xfId="6" applyNumberFormat="1" applyFont="1" applyFill="1" applyBorder="1" applyAlignment="1">
      <alignment vertical="top"/>
    </xf>
    <xf numFmtId="188" fontId="29" fillId="0" borderId="14" xfId="6" applyNumberFormat="1" applyFont="1" applyBorder="1" applyAlignment="1">
      <alignment vertical="top"/>
    </xf>
    <xf numFmtId="0" fontId="30" fillId="0" borderId="9" xfId="2" applyFont="1" applyBorder="1" applyAlignment="1">
      <alignment horizontal="center" vertical="top"/>
    </xf>
    <xf numFmtId="0" fontId="30" fillId="0" borderId="9" xfId="2" applyFont="1" applyBorder="1" applyAlignment="1">
      <alignment horizontal="left" vertical="top" wrapText="1"/>
    </xf>
    <xf numFmtId="188" fontId="30" fillId="0" borderId="9" xfId="6" applyNumberFormat="1" applyFont="1" applyFill="1" applyBorder="1" applyAlignment="1">
      <alignment vertical="top"/>
    </xf>
    <xf numFmtId="188" fontId="29" fillId="0" borderId="9" xfId="6" applyNumberFormat="1" applyFont="1" applyBorder="1" applyAlignment="1">
      <alignment vertical="top"/>
    </xf>
    <xf numFmtId="0" fontId="30" fillId="4" borderId="9" xfId="2" applyFont="1" applyFill="1" applyBorder="1" applyAlignment="1">
      <alignment vertical="top" wrapText="1"/>
    </xf>
    <xf numFmtId="188" fontId="30" fillId="0" borderId="9" xfId="6" applyNumberFormat="1" applyFont="1" applyFill="1" applyBorder="1" applyAlignment="1">
      <alignment horizontal="center" vertical="top"/>
    </xf>
    <xf numFmtId="0" fontId="30" fillId="0" borderId="9" xfId="2" applyFont="1" applyBorder="1" applyAlignment="1">
      <alignment vertical="top" wrapText="1"/>
    </xf>
    <xf numFmtId="0" fontId="30" fillId="0" borderId="9" xfId="2" applyFont="1" applyBorder="1"/>
    <xf numFmtId="188" fontId="30" fillId="0" borderId="9" xfId="6" applyNumberFormat="1" applyFont="1" applyBorder="1" applyAlignment="1">
      <alignment vertical="top"/>
    </xf>
    <xf numFmtId="0" fontId="30" fillId="0" borderId="9" xfId="2" applyFont="1" applyBorder="1" applyAlignment="1">
      <alignment wrapText="1"/>
    </xf>
    <xf numFmtId="0" fontId="30" fillId="0" borderId="12" xfId="2" applyFont="1" applyBorder="1" applyAlignment="1">
      <alignment vertical="top" wrapText="1"/>
    </xf>
    <xf numFmtId="0" fontId="30" fillId="0" borderId="12" xfId="2" applyFont="1" applyBorder="1" applyAlignment="1">
      <alignment horizontal="center" vertical="top"/>
    </xf>
    <xf numFmtId="188" fontId="30" fillId="0" borderId="12" xfId="6" applyNumberFormat="1" applyFont="1" applyFill="1" applyBorder="1" applyAlignment="1">
      <alignment vertical="top"/>
    </xf>
    <xf numFmtId="188" fontId="29" fillId="0" borderId="12" xfId="6" applyNumberFormat="1" applyFont="1" applyBorder="1" applyAlignment="1">
      <alignment vertical="top"/>
    </xf>
    <xf numFmtId="0" fontId="30" fillId="0" borderId="12" xfId="2" applyFont="1" applyBorder="1" applyAlignment="1">
      <alignment wrapText="1"/>
    </xf>
    <xf numFmtId="0" fontId="30" fillId="0" borderId="14" xfId="2" applyFont="1" applyBorder="1" applyAlignment="1">
      <alignment horizontal="left" vertical="top" wrapText="1"/>
    </xf>
    <xf numFmtId="188" fontId="30" fillId="0" borderId="14" xfId="6" applyNumberFormat="1" applyFont="1" applyBorder="1" applyAlignment="1">
      <alignment vertical="top"/>
    </xf>
    <xf numFmtId="0" fontId="16" fillId="0" borderId="12" xfId="3" applyFont="1" applyBorder="1" applyAlignment="1">
      <alignment horizontal="center" vertical="top" wrapText="1"/>
    </xf>
    <xf numFmtId="41" fontId="16" fillId="5" borderId="6" xfId="4" applyNumberFormat="1" applyFont="1" applyFill="1" applyBorder="1" applyAlignment="1">
      <alignment horizontal="right" vertical="top" wrapText="1"/>
    </xf>
    <xf numFmtId="41" fontId="16" fillId="5" borderId="10" xfId="4" applyNumberFormat="1" applyFont="1" applyFill="1" applyBorder="1" applyAlignment="1">
      <alignment horizontal="right" vertical="top" wrapText="1"/>
    </xf>
    <xf numFmtId="0" fontId="19" fillId="0" borderId="0" xfId="3" applyFont="1" applyAlignment="1">
      <alignment horizontal="left" vertical="top" wrapText="1"/>
    </xf>
    <xf numFmtId="0" fontId="16" fillId="0" borderId="10" xfId="2" applyFont="1" applyBorder="1" applyAlignment="1">
      <alignment vertical="top"/>
    </xf>
    <xf numFmtId="0" fontId="16" fillId="4" borderId="9" xfId="3" applyFont="1" applyFill="1" applyBorder="1" applyAlignment="1">
      <alignment horizontal="right" vertical="top" wrapText="1"/>
    </xf>
    <xf numFmtId="188" fontId="15" fillId="8" borderId="2" xfId="6" applyNumberFormat="1" applyFont="1" applyFill="1" applyBorder="1" applyAlignment="1">
      <alignment vertical="center"/>
    </xf>
    <xf numFmtId="0" fontId="16" fillId="0" borderId="11" xfId="2" applyFont="1" applyBorder="1" applyAlignment="1">
      <alignment horizontal="left" vertical="top" wrapText="1"/>
    </xf>
    <xf numFmtId="189" fontId="32" fillId="0" borderId="0" xfId="2" applyNumberFormat="1" applyFont="1" applyAlignment="1">
      <alignment vertical="top"/>
    </xf>
    <xf numFmtId="0" fontId="16" fillId="0" borderId="14" xfId="2" applyFont="1" applyBorder="1" applyAlignment="1">
      <alignment horizontal="center" vertical="top" wrapText="1"/>
    </xf>
    <xf numFmtId="0" fontId="16" fillId="0" borderId="10" xfId="2" applyFont="1" applyBorder="1" applyAlignment="1">
      <alignment horizontal="center" vertical="top" wrapText="1"/>
    </xf>
    <xf numFmtId="0" fontId="15" fillId="0" borderId="9" xfId="3" applyFont="1" applyBorder="1" applyAlignment="1">
      <alignment horizontal="left" vertical="top" wrapText="1"/>
    </xf>
    <xf numFmtId="0" fontId="15" fillId="0" borderId="9" xfId="3" applyFont="1" applyBorder="1" applyAlignment="1">
      <alignment vertical="top" wrapText="1"/>
    </xf>
    <xf numFmtId="0" fontId="22" fillId="0" borderId="9" xfId="2" applyFont="1" applyBorder="1" applyAlignment="1">
      <alignment horizontal="left" vertical="top"/>
    </xf>
    <xf numFmtId="0" fontId="16" fillId="4" borderId="9" xfId="2" applyFont="1" applyFill="1" applyBorder="1" applyAlignment="1">
      <alignment horizontal="center" vertical="top" wrapText="1"/>
    </xf>
    <xf numFmtId="0" fontId="16" fillId="4" borderId="10" xfId="3" applyFont="1" applyFill="1" applyBorder="1" applyAlignment="1">
      <alignment horizontal="center" vertical="top" wrapText="1"/>
    </xf>
    <xf numFmtId="0" fontId="28" fillId="0" borderId="16" xfId="19" applyFont="1" applyBorder="1" applyAlignment="1">
      <alignment vertical="top"/>
    </xf>
    <xf numFmtId="188" fontId="16" fillId="5" borderId="9" xfId="6" applyNumberFormat="1" applyFont="1" applyFill="1" applyBorder="1" applyAlignment="1">
      <alignment horizontal="center" vertical="top" wrapText="1"/>
    </xf>
    <xf numFmtId="0" fontId="15" fillId="2" borderId="2" xfId="3" applyFont="1" applyFill="1" applyBorder="1" applyAlignment="1">
      <alignment horizontal="center" vertical="top" wrapText="1"/>
    </xf>
    <xf numFmtId="0" fontId="19" fillId="0" borderId="0" xfId="3" applyFont="1" applyAlignment="1">
      <alignment horizontal="left" vertical="top" wrapText="1"/>
    </xf>
    <xf numFmtId="0" fontId="15" fillId="8" borderId="29" xfId="2" applyFont="1" applyFill="1" applyBorder="1" applyAlignment="1">
      <alignment horizontal="left" vertical="center"/>
    </xf>
    <xf numFmtId="3" fontId="16" fillId="0" borderId="9" xfId="2" applyNumberFormat="1" applyFont="1" applyBorder="1" applyAlignment="1">
      <alignment vertical="top" wrapText="1"/>
    </xf>
    <xf numFmtId="0" fontId="28" fillId="4" borderId="9" xfId="2" applyFont="1" applyFill="1" applyBorder="1" applyAlignment="1">
      <alignment horizontal="left" vertical="top" wrapText="1"/>
    </xf>
    <xf numFmtId="190" fontId="16" fillId="5" borderId="9" xfId="1" applyNumberFormat="1" applyFont="1" applyFill="1" applyBorder="1" applyAlignment="1">
      <alignment horizontal="left" vertical="top" wrapText="1"/>
    </xf>
    <xf numFmtId="190" fontId="16" fillId="5" borderId="10" xfId="1" applyNumberFormat="1" applyFont="1" applyFill="1" applyBorder="1" applyAlignment="1">
      <alignment horizontal="left" vertical="top" wrapText="1"/>
    </xf>
    <xf numFmtId="0" fontId="16" fillId="0" borderId="14" xfId="2" applyFont="1" applyBorder="1" applyAlignment="1">
      <alignment horizontal="left" vertical="top" wrapText="1"/>
    </xf>
    <xf numFmtId="0" fontId="16" fillId="4" borderId="14" xfId="3" applyFont="1" applyFill="1" applyBorder="1" applyAlignment="1">
      <alignment horizontal="center" vertical="top" wrapText="1"/>
    </xf>
    <xf numFmtId="188" fontId="15" fillId="8" borderId="8" xfId="6" applyNumberFormat="1" applyFont="1" applyFill="1" applyBorder="1" applyAlignment="1">
      <alignment horizontal="center" vertical="top"/>
    </xf>
    <xf numFmtId="1" fontId="16" fillId="4" borderId="9" xfId="4" applyNumberFormat="1" applyFont="1" applyFill="1" applyBorder="1" applyAlignment="1">
      <alignment horizontal="center" vertical="top" wrapText="1"/>
    </xf>
    <xf numFmtId="41" fontId="15" fillId="3" borderId="2" xfId="4" applyNumberFormat="1" applyFont="1" applyFill="1" applyBorder="1" applyAlignment="1">
      <alignment horizontal="center" vertical="top"/>
    </xf>
    <xf numFmtId="41" fontId="16" fillId="4" borderId="12" xfId="4" applyNumberFormat="1" applyFont="1" applyFill="1" applyBorder="1" applyAlignment="1">
      <alignment horizontal="center" vertical="top"/>
    </xf>
    <xf numFmtId="41" fontId="33" fillId="0" borderId="0" xfId="2" applyNumberFormat="1" applyFont="1" applyAlignment="1">
      <alignment horizontal="center" vertical="top"/>
    </xf>
    <xf numFmtId="0" fontId="19" fillId="0" borderId="0" xfId="3" applyFont="1" applyAlignment="1">
      <alignment horizontal="left" vertical="top" wrapText="1"/>
    </xf>
    <xf numFmtId="0" fontId="15" fillId="2" borderId="2" xfId="3" applyFont="1" applyFill="1" applyBorder="1" applyAlignment="1">
      <alignment horizontal="center" vertical="top" wrapText="1"/>
    </xf>
    <xf numFmtId="0" fontId="19" fillId="0" borderId="0" xfId="3" applyFont="1" applyAlignment="1">
      <alignment horizontal="left" vertical="top" wrapText="1"/>
    </xf>
    <xf numFmtId="0" fontId="19" fillId="0" borderId="0" xfId="3" applyFont="1" applyAlignment="1">
      <alignment horizontal="left" vertical="top"/>
    </xf>
    <xf numFmtId="0" fontId="16" fillId="5" borderId="9" xfId="3" applyFont="1" applyFill="1" applyBorder="1" applyAlignment="1">
      <alignment horizontal="right" vertical="top" wrapText="1"/>
    </xf>
    <xf numFmtId="0" fontId="16" fillId="5" borderId="9" xfId="3" applyFont="1" applyFill="1" applyBorder="1" applyAlignment="1">
      <alignment horizontal="left" vertical="top" wrapText="1"/>
    </xf>
    <xf numFmtId="0" fontId="16" fillId="5" borderId="9" xfId="3" applyFont="1" applyFill="1" applyBorder="1" applyAlignment="1">
      <alignment vertical="top" wrapText="1"/>
    </xf>
    <xf numFmtId="0" fontId="16" fillId="5" borderId="7" xfId="3" applyFont="1" applyFill="1" applyBorder="1" applyAlignment="1">
      <alignment vertical="top" wrapText="1"/>
    </xf>
    <xf numFmtId="0" fontId="16" fillId="5" borderId="14" xfId="3" applyFont="1" applyFill="1" applyBorder="1" applyAlignment="1">
      <alignment horizontal="right" vertical="top" wrapText="1"/>
    </xf>
    <xf numFmtId="0" fontId="16" fillId="5" borderId="14" xfId="3" applyFont="1" applyFill="1" applyBorder="1" applyAlignment="1">
      <alignment vertical="top" wrapText="1"/>
    </xf>
    <xf numFmtId="0" fontId="16" fillId="5" borderId="10" xfId="3" applyFont="1" applyFill="1" applyBorder="1" applyAlignment="1">
      <alignment horizontal="right" vertical="top" wrapText="1"/>
    </xf>
    <xf numFmtId="0" fontId="16" fillId="5" borderId="9" xfId="2" applyFont="1" applyFill="1" applyBorder="1" applyAlignment="1">
      <alignment horizontal="center" vertical="top"/>
    </xf>
    <xf numFmtId="188" fontId="16" fillId="5" borderId="9" xfId="6" applyNumberFormat="1" applyFont="1" applyFill="1" applyBorder="1" applyAlignment="1">
      <alignment vertical="top"/>
    </xf>
    <xf numFmtId="188" fontId="16" fillId="5" borderId="12" xfId="6" applyNumberFormat="1" applyFont="1" applyFill="1" applyBorder="1" applyAlignment="1">
      <alignment vertical="top"/>
    </xf>
    <xf numFmtId="188" fontId="24" fillId="5" borderId="9" xfId="6" applyNumberFormat="1" applyFont="1" applyFill="1" applyBorder="1" applyAlignment="1">
      <alignment vertical="top"/>
    </xf>
    <xf numFmtId="0" fontId="28" fillId="5" borderId="12" xfId="2" applyFont="1" applyFill="1" applyBorder="1" applyAlignment="1">
      <alignment horizontal="center" vertical="top"/>
    </xf>
    <xf numFmtId="188" fontId="28" fillId="5" borderId="12" xfId="6" applyNumberFormat="1" applyFont="1" applyFill="1" applyBorder="1" applyAlignment="1">
      <alignment vertical="top"/>
    </xf>
    <xf numFmtId="188" fontId="24" fillId="5" borderId="12" xfId="6" applyNumberFormat="1" applyFont="1" applyFill="1" applyBorder="1" applyAlignment="1">
      <alignment vertical="top"/>
    </xf>
    <xf numFmtId="0" fontId="16" fillId="5" borderId="12" xfId="2" applyFont="1" applyFill="1" applyBorder="1" applyAlignment="1">
      <alignment horizontal="center" vertical="top"/>
    </xf>
    <xf numFmtId="0" fontId="16" fillId="5" borderId="7" xfId="3" applyFont="1" applyFill="1" applyBorder="1" applyAlignment="1">
      <alignment horizontal="right" vertical="top" wrapText="1"/>
    </xf>
    <xf numFmtId="0" fontId="28" fillId="5" borderId="9" xfId="2" applyFont="1" applyFill="1" applyBorder="1" applyAlignment="1">
      <alignment horizontal="center" vertical="top"/>
    </xf>
    <xf numFmtId="188" fontId="28" fillId="5" borderId="9" xfId="6" applyNumberFormat="1" applyFont="1" applyFill="1" applyBorder="1" applyAlignment="1">
      <alignment vertical="top"/>
    </xf>
    <xf numFmtId="188" fontId="16" fillId="5" borderId="9" xfId="6" applyNumberFormat="1" applyFont="1" applyFill="1" applyBorder="1" applyAlignment="1">
      <alignment vertical="top" wrapText="1"/>
    </xf>
    <xf numFmtId="0" fontId="16" fillId="5" borderId="14" xfId="3" applyFont="1" applyFill="1" applyBorder="1" applyAlignment="1">
      <alignment horizontal="center" vertical="top" wrapText="1"/>
    </xf>
    <xf numFmtId="0" fontId="16" fillId="5" borderId="9" xfId="3" applyFont="1" applyFill="1" applyBorder="1" applyAlignment="1">
      <alignment horizontal="center" vertical="top" wrapText="1"/>
    </xf>
    <xf numFmtId="43" fontId="16" fillId="5" borderId="9" xfId="6" applyFont="1" applyFill="1" applyBorder="1" applyAlignment="1">
      <alignment vertical="top" wrapText="1"/>
    </xf>
    <xf numFmtId="188" fontId="16" fillId="5" borderId="7" xfId="6" applyNumberFormat="1" applyFont="1" applyFill="1" applyBorder="1" applyAlignment="1">
      <alignment horizontal="right" vertical="top" wrapText="1"/>
    </xf>
    <xf numFmtId="0" fontId="16" fillId="5" borderId="14" xfId="2" applyFont="1" applyFill="1" applyBorder="1" applyAlignment="1">
      <alignment horizontal="center" vertical="top"/>
    </xf>
    <xf numFmtId="188" fontId="16" fillId="5" borderId="14" xfId="6" applyNumberFormat="1" applyFont="1" applyFill="1" applyBorder="1" applyAlignment="1">
      <alignment vertical="top"/>
    </xf>
    <xf numFmtId="188" fontId="24" fillId="5" borderId="14" xfId="6" applyNumberFormat="1" applyFont="1" applyFill="1" applyBorder="1" applyAlignment="1">
      <alignment vertical="top"/>
    </xf>
    <xf numFmtId="188" fontId="16" fillId="5" borderId="14" xfId="6" applyNumberFormat="1" applyFont="1" applyFill="1" applyBorder="1" applyAlignment="1">
      <alignment vertical="top" wrapText="1"/>
    </xf>
    <xf numFmtId="41" fontId="16" fillId="5" borderId="7" xfId="4" applyNumberFormat="1" applyFont="1" applyFill="1" applyBorder="1" applyAlignment="1">
      <alignment horizontal="center" vertical="top" wrapText="1"/>
    </xf>
    <xf numFmtId="0" fontId="16" fillId="5" borderId="10" xfId="2" applyFont="1" applyFill="1" applyBorder="1" applyAlignment="1">
      <alignment horizontal="center" vertical="top"/>
    </xf>
    <xf numFmtId="188" fontId="16" fillId="5" borderId="10" xfId="6" applyNumberFormat="1" applyFont="1" applyFill="1" applyBorder="1" applyAlignment="1">
      <alignment vertical="top"/>
    </xf>
    <xf numFmtId="188" fontId="24" fillId="5" borderId="10" xfId="6" applyNumberFormat="1" applyFont="1" applyFill="1" applyBorder="1" applyAlignment="1">
      <alignment vertical="top"/>
    </xf>
    <xf numFmtId="41" fontId="16" fillId="5" borderId="10" xfId="4" applyNumberFormat="1" applyFont="1" applyFill="1" applyBorder="1" applyAlignment="1">
      <alignment horizontal="center" vertical="top" wrapText="1"/>
    </xf>
    <xf numFmtId="0" fontId="16" fillId="5" borderId="10" xfId="3" applyFont="1" applyFill="1" applyBorder="1" applyAlignment="1">
      <alignment horizontal="center" vertical="top" wrapText="1"/>
    </xf>
    <xf numFmtId="41" fontId="16" fillId="8" borderId="2" xfId="4" applyNumberFormat="1" applyFont="1" applyFill="1" applyBorder="1" applyAlignment="1">
      <alignment horizontal="center" vertical="top" wrapText="1"/>
    </xf>
    <xf numFmtId="0" fontId="16" fillId="4" borderId="6" xfId="21" applyFont="1" applyFill="1" applyBorder="1" applyAlignment="1">
      <alignment vertical="center" wrapText="1"/>
    </xf>
    <xf numFmtId="0" fontId="16" fillId="0" borderId="18" xfId="2" applyFont="1" applyBorder="1" applyAlignment="1">
      <alignment horizontal="center" vertical="top"/>
    </xf>
    <xf numFmtId="0" fontId="16" fillId="0" borderId="30" xfId="2" applyFont="1" applyBorder="1" applyAlignment="1">
      <alignment horizontal="center" vertical="top"/>
    </xf>
    <xf numFmtId="188" fontId="16" fillId="0" borderId="30" xfId="6" applyNumberFormat="1" applyFont="1" applyBorder="1" applyAlignment="1">
      <alignment vertical="top"/>
    </xf>
    <xf numFmtId="0" fontId="34" fillId="0" borderId="0" xfId="2" applyFont="1" applyAlignment="1">
      <alignment vertical="top"/>
    </xf>
    <xf numFmtId="0" fontId="16" fillId="0" borderId="17" xfId="2" applyFont="1" applyBorder="1" applyAlignment="1">
      <alignment vertical="top" wrapText="1"/>
    </xf>
    <xf numFmtId="188" fontId="24" fillId="0" borderId="9" xfId="6" applyNumberFormat="1" applyFont="1" applyBorder="1" applyAlignment="1">
      <alignment horizontal="left" vertical="top"/>
    </xf>
    <xf numFmtId="0" fontId="16" fillId="0" borderId="22" xfId="2" applyFont="1" applyBorder="1" applyAlignment="1">
      <alignment horizontal="center" vertical="top"/>
    </xf>
    <xf numFmtId="188" fontId="16" fillId="5" borderId="9" xfId="1" applyNumberFormat="1" applyFont="1" applyFill="1" applyBorder="1" applyAlignment="1">
      <alignment vertical="top"/>
    </xf>
    <xf numFmtId="41" fontId="16" fillId="4" borderId="11" xfId="4" applyNumberFormat="1" applyFont="1" applyFill="1" applyBorder="1" applyAlignment="1">
      <alignment horizontal="right" vertical="top" wrapText="1"/>
    </xf>
    <xf numFmtId="190" fontId="16" fillId="5" borderId="12" xfId="1" applyNumberFormat="1" applyFont="1" applyFill="1" applyBorder="1" applyAlignment="1">
      <alignment horizontal="center" vertical="top"/>
    </xf>
    <xf numFmtId="188" fontId="16" fillId="5" borderId="12" xfId="1" applyNumberFormat="1" applyFont="1" applyFill="1" applyBorder="1" applyAlignment="1">
      <alignment vertical="top"/>
    </xf>
    <xf numFmtId="188" fontId="28" fillId="5" borderId="9" xfId="1" applyNumberFormat="1" applyFont="1" applyFill="1" applyBorder="1" applyAlignment="1">
      <alignment vertical="top"/>
    </xf>
    <xf numFmtId="188" fontId="16" fillId="4" borderId="9" xfId="0" applyNumberFormat="1" applyFont="1" applyFill="1" applyBorder="1" applyAlignment="1">
      <alignment horizontal="center" vertical="top"/>
    </xf>
    <xf numFmtId="41" fontId="16" fillId="5" borderId="9" xfId="4" applyNumberFormat="1" applyFont="1" applyFill="1" applyBorder="1" applyAlignment="1">
      <alignment horizontal="center" vertical="top" wrapText="1"/>
    </xf>
    <xf numFmtId="188" fontId="16" fillId="4" borderId="9" xfId="9" applyNumberFormat="1" applyFont="1" applyFill="1" applyBorder="1" applyAlignment="1">
      <alignment horizontal="center" vertical="top"/>
    </xf>
    <xf numFmtId="41" fontId="16" fillId="5" borderId="9" xfId="4" applyNumberFormat="1" applyFont="1" applyFill="1" applyBorder="1" applyAlignment="1">
      <alignment horizontal="right" vertical="top"/>
    </xf>
    <xf numFmtId="190" fontId="16" fillId="5" borderId="9" xfId="1" applyNumberFormat="1" applyFont="1" applyFill="1" applyBorder="1" applyAlignment="1">
      <alignment horizontal="center" vertical="top"/>
    </xf>
    <xf numFmtId="41" fontId="28" fillId="5" borderId="9" xfId="4" applyNumberFormat="1" applyFont="1" applyFill="1" applyBorder="1" applyAlignment="1">
      <alignment horizontal="center" vertical="top" wrapText="1"/>
    </xf>
    <xf numFmtId="190" fontId="28" fillId="5" borderId="9" xfId="1" applyNumberFormat="1" applyFont="1" applyFill="1" applyBorder="1" applyAlignment="1">
      <alignment horizontal="center" vertical="top" wrapText="1"/>
    </xf>
    <xf numFmtId="188" fontId="16" fillId="5" borderId="9" xfId="9" applyNumberFormat="1" applyFont="1" applyFill="1" applyBorder="1" applyAlignment="1">
      <alignment horizontal="center" vertical="top"/>
    </xf>
    <xf numFmtId="1" fontId="16" fillId="5" borderId="9" xfId="1" applyNumberFormat="1" applyFont="1" applyFill="1" applyBorder="1" applyAlignment="1">
      <alignment horizontal="center" vertical="top"/>
    </xf>
    <xf numFmtId="41" fontId="28" fillId="5" borderId="9" xfId="4" applyNumberFormat="1" applyFont="1" applyFill="1" applyBorder="1" applyAlignment="1">
      <alignment horizontal="right" vertical="top" wrapText="1"/>
    </xf>
    <xf numFmtId="1" fontId="28" fillId="5" borderId="9" xfId="1" applyNumberFormat="1" applyFont="1" applyFill="1" applyBorder="1" applyAlignment="1">
      <alignment horizontal="center" vertical="top" wrapText="1"/>
    </xf>
    <xf numFmtId="188" fontId="16" fillId="4" borderId="10" xfId="9" applyNumberFormat="1" applyFont="1" applyFill="1" applyBorder="1" applyAlignment="1">
      <alignment horizontal="center" vertical="top"/>
    </xf>
    <xf numFmtId="190" fontId="16" fillId="4" borderId="10" xfId="1" applyNumberFormat="1" applyFont="1" applyFill="1" applyBorder="1" applyAlignment="1">
      <alignment horizontal="center" vertical="top"/>
    </xf>
    <xf numFmtId="1" fontId="16" fillId="5" borderId="10" xfId="1" applyNumberFormat="1" applyFont="1" applyFill="1" applyBorder="1" applyAlignment="1">
      <alignment horizontal="center" vertical="top" wrapText="1"/>
    </xf>
    <xf numFmtId="188" fontId="27" fillId="6" borderId="2" xfId="3" applyNumberFormat="1" applyFont="1" applyFill="1" applyBorder="1" applyAlignment="1">
      <alignment horizontal="center" vertical="center" wrapText="1"/>
    </xf>
    <xf numFmtId="41" fontId="27" fillId="3" borderId="2" xfId="4" applyNumberFormat="1" applyFont="1" applyFill="1" applyBorder="1" applyAlignment="1">
      <alignment horizontal="center" vertical="top" wrapText="1"/>
    </xf>
    <xf numFmtId="41" fontId="24" fillId="4" borderId="11" xfId="4" applyNumberFormat="1" applyFont="1" applyFill="1" applyBorder="1" applyAlignment="1">
      <alignment horizontal="center" vertical="top" wrapText="1"/>
    </xf>
    <xf numFmtId="41" fontId="24" fillId="4" borderId="9" xfId="4" applyNumberFormat="1" applyFont="1" applyFill="1" applyBorder="1" applyAlignment="1">
      <alignment horizontal="center" vertical="top" wrapText="1"/>
    </xf>
    <xf numFmtId="1" fontId="16" fillId="4" borderId="9" xfId="1" applyNumberFormat="1" applyFont="1" applyFill="1" applyBorder="1" applyAlignment="1">
      <alignment horizontal="center" vertical="top" wrapText="1"/>
    </xf>
    <xf numFmtId="1" fontId="16" fillId="4" borderId="10" xfId="1" applyNumberFormat="1" applyFont="1" applyFill="1" applyBorder="1" applyAlignment="1">
      <alignment horizontal="center" vertical="top" wrapText="1"/>
    </xf>
    <xf numFmtId="190" fontId="16" fillId="4" borderId="6" xfId="1" applyNumberFormat="1" applyFont="1" applyFill="1" applyBorder="1" applyAlignment="1">
      <alignment horizontal="center" vertical="top" wrapText="1"/>
    </xf>
    <xf numFmtId="188" fontId="24" fillId="5" borderId="12" xfId="6" applyNumberFormat="1" applyFont="1" applyFill="1" applyBorder="1" applyAlignment="1">
      <alignment horizontal="right" vertical="top"/>
    </xf>
    <xf numFmtId="41" fontId="16" fillId="5" borderId="11" xfId="4" applyNumberFormat="1" applyFont="1" applyFill="1" applyBorder="1" applyAlignment="1">
      <alignment horizontal="right" vertical="top" wrapText="1"/>
    </xf>
    <xf numFmtId="41" fontId="16" fillId="5" borderId="11" xfId="4" applyNumberFormat="1" applyFont="1" applyFill="1" applyBorder="1" applyAlignment="1">
      <alignment horizontal="center" vertical="top" wrapText="1"/>
    </xf>
    <xf numFmtId="41" fontId="16" fillId="5" borderId="14" xfId="4" applyNumberFormat="1" applyFont="1" applyFill="1" applyBorder="1" applyAlignment="1">
      <alignment horizontal="center" vertical="top" wrapText="1"/>
    </xf>
    <xf numFmtId="41" fontId="16" fillId="5" borderId="14" xfId="4" applyNumberFormat="1" applyFont="1" applyFill="1" applyBorder="1" applyAlignment="1">
      <alignment horizontal="right" vertical="top" wrapText="1"/>
    </xf>
    <xf numFmtId="188" fontId="24" fillId="5" borderId="9" xfId="6" applyNumberFormat="1" applyFont="1" applyFill="1" applyBorder="1" applyAlignment="1">
      <alignment horizontal="right" vertical="top"/>
    </xf>
    <xf numFmtId="43" fontId="16" fillId="5" borderId="18" xfId="6" applyFont="1" applyFill="1" applyBorder="1" applyAlignment="1">
      <alignment horizontal="center" vertical="top"/>
    </xf>
    <xf numFmtId="0" fontId="16" fillId="5" borderId="7" xfId="3" applyFont="1" applyFill="1" applyBorder="1" applyAlignment="1">
      <alignment horizontal="center" vertical="top" wrapText="1"/>
    </xf>
    <xf numFmtId="41" fontId="16" fillId="5" borderId="12" xfId="4" applyNumberFormat="1" applyFont="1" applyFill="1" applyBorder="1" applyAlignment="1">
      <alignment horizontal="center" vertical="top" wrapText="1"/>
    </xf>
    <xf numFmtId="43" fontId="16" fillId="5" borderId="16" xfId="6" applyFont="1" applyFill="1" applyBorder="1" applyAlignment="1">
      <alignment horizontal="center" vertical="top"/>
    </xf>
    <xf numFmtId="0" fontId="16" fillId="5" borderId="9" xfId="2" applyFont="1" applyFill="1" applyBorder="1"/>
    <xf numFmtId="0" fontId="16" fillId="5" borderId="16" xfId="2" applyFont="1" applyFill="1" applyBorder="1"/>
    <xf numFmtId="0" fontId="16" fillId="5" borderId="0" xfId="2" applyFont="1" applyFill="1"/>
    <xf numFmtId="0" fontId="16" fillId="5" borderId="12" xfId="2" applyFont="1" applyFill="1" applyBorder="1"/>
    <xf numFmtId="188" fontId="24" fillId="5" borderId="10" xfId="6" applyNumberFormat="1" applyFont="1" applyFill="1" applyBorder="1" applyAlignment="1">
      <alignment horizontal="right" vertical="top"/>
    </xf>
    <xf numFmtId="43" fontId="16" fillId="5" borderId="22" xfId="6" applyFont="1" applyFill="1" applyBorder="1" applyAlignment="1">
      <alignment horizontal="center" vertical="top"/>
    </xf>
    <xf numFmtId="41" fontId="28" fillId="5" borderId="10" xfId="4" applyNumberFormat="1" applyFont="1" applyFill="1" applyBorder="1" applyAlignment="1">
      <alignment horizontal="right" vertical="top" wrapText="1"/>
    </xf>
    <xf numFmtId="1" fontId="16" fillId="0" borderId="6" xfId="6" applyNumberFormat="1" applyFont="1" applyBorder="1" applyAlignment="1">
      <alignment horizontal="center" vertical="top"/>
    </xf>
    <xf numFmtId="188" fontId="24" fillId="0" borderId="9" xfId="6" applyNumberFormat="1" applyFont="1" applyFill="1" applyBorder="1" applyAlignment="1">
      <alignment horizontal="center" vertical="top"/>
    </xf>
    <xf numFmtId="0" fontId="16" fillId="0" borderId="8" xfId="2" applyFont="1" applyBorder="1" applyAlignment="1">
      <alignment vertical="top"/>
    </xf>
    <xf numFmtId="188" fontId="16" fillId="0" borderId="8" xfId="6" applyNumberFormat="1" applyFont="1" applyBorder="1" applyAlignment="1">
      <alignment vertical="top"/>
    </xf>
    <xf numFmtId="188" fontId="24" fillId="0" borderId="8" xfId="6" applyNumberFormat="1" applyFont="1" applyBorder="1" applyAlignment="1">
      <alignment vertical="top"/>
    </xf>
    <xf numFmtId="188" fontId="24" fillId="4" borderId="12" xfId="6" applyNumberFormat="1" applyFont="1" applyFill="1" applyBorder="1" applyAlignment="1">
      <alignment horizontal="center" vertical="top"/>
    </xf>
    <xf numFmtId="41" fontId="16" fillId="4" borderId="6" xfId="4" applyNumberFormat="1" applyFont="1" applyFill="1" applyBorder="1" applyAlignment="1">
      <alignment horizontal="right" vertical="top" wrapText="1"/>
    </xf>
    <xf numFmtId="188" fontId="24" fillId="4" borderId="6" xfId="6" applyNumberFormat="1" applyFont="1" applyFill="1" applyBorder="1" applyAlignment="1">
      <alignment vertical="top"/>
    </xf>
    <xf numFmtId="188" fontId="24" fillId="4" borderId="9" xfId="6" applyNumberFormat="1" applyFont="1" applyFill="1" applyBorder="1" applyAlignment="1">
      <alignment vertical="top"/>
    </xf>
    <xf numFmtId="0" fontId="16" fillId="4" borderId="9" xfId="3" applyFont="1" applyFill="1" applyBorder="1" applyAlignment="1">
      <alignment vertical="top" wrapText="1"/>
    </xf>
    <xf numFmtId="188" fontId="16" fillId="5" borderId="14" xfId="6" applyNumberFormat="1" applyFont="1" applyFill="1" applyBorder="1" applyAlignment="1">
      <alignment horizontal="right" vertical="top" wrapText="1"/>
    </xf>
    <xf numFmtId="0" fontId="16" fillId="5" borderId="14" xfId="3" applyFont="1" applyFill="1" applyBorder="1" applyAlignment="1">
      <alignment horizontal="left" vertical="top" wrapText="1"/>
    </xf>
    <xf numFmtId="188" fontId="16" fillId="5" borderId="14" xfId="3" applyNumberFormat="1" applyFont="1" applyFill="1" applyBorder="1" applyAlignment="1">
      <alignment horizontal="right" vertical="top" wrapText="1"/>
    </xf>
    <xf numFmtId="0" fontId="16" fillId="5" borderId="20" xfId="2" applyFont="1" applyFill="1" applyBorder="1" applyAlignment="1">
      <alignment horizontal="center" vertical="top"/>
    </xf>
    <xf numFmtId="188" fontId="16" fillId="5" borderId="14" xfId="6" applyNumberFormat="1" applyFont="1" applyFill="1" applyBorder="1" applyAlignment="1">
      <alignment horizontal="left" vertical="top" wrapText="1"/>
    </xf>
    <xf numFmtId="188" fontId="22" fillId="5" borderId="14" xfId="6" applyNumberFormat="1" applyFont="1" applyFill="1" applyBorder="1" applyAlignment="1">
      <alignment horizontal="left" vertical="top" wrapText="1"/>
    </xf>
    <xf numFmtId="3" fontId="16" fillId="5" borderId="14" xfId="3" applyNumberFormat="1" applyFont="1" applyFill="1" applyBorder="1" applyAlignment="1">
      <alignment horizontal="right" vertical="top" wrapText="1"/>
    </xf>
    <xf numFmtId="0" fontId="16" fillId="5" borderId="22" xfId="2" applyFont="1" applyFill="1" applyBorder="1" applyAlignment="1">
      <alignment horizontal="center" vertical="top"/>
    </xf>
    <xf numFmtId="188" fontId="22" fillId="5" borderId="10" xfId="6" applyNumberFormat="1" applyFont="1" applyFill="1" applyBorder="1" applyAlignment="1">
      <alignment horizontal="left" vertical="top" wrapText="1"/>
    </xf>
    <xf numFmtId="3" fontId="16" fillId="5" borderId="10" xfId="3" applyNumberFormat="1" applyFont="1" applyFill="1" applyBorder="1" applyAlignment="1">
      <alignment horizontal="right" vertical="top" wrapText="1"/>
    </xf>
    <xf numFmtId="188" fontId="16" fillId="5" borderId="10" xfId="6" applyNumberFormat="1" applyFont="1" applyFill="1" applyBorder="1" applyAlignment="1">
      <alignment horizontal="left" vertical="top" wrapText="1"/>
    </xf>
    <xf numFmtId="0" fontId="16" fillId="5" borderId="10" xfId="3" applyFont="1" applyFill="1" applyBorder="1" applyAlignment="1">
      <alignment horizontal="left" vertical="top" wrapText="1"/>
    </xf>
    <xf numFmtId="0" fontId="16" fillId="5" borderId="6" xfId="2" applyFont="1" applyFill="1" applyBorder="1" applyAlignment="1">
      <alignment horizontal="center" vertical="top"/>
    </xf>
    <xf numFmtId="0" fontId="16" fillId="5" borderId="24" xfId="2" applyFont="1" applyFill="1" applyBorder="1" applyAlignment="1">
      <alignment horizontal="center" vertical="top"/>
    </xf>
    <xf numFmtId="188" fontId="16" fillId="5" borderId="6" xfId="6" applyNumberFormat="1" applyFont="1" applyFill="1" applyBorder="1" applyAlignment="1">
      <alignment vertical="top"/>
    </xf>
    <xf numFmtId="188" fontId="24" fillId="5" borderId="6" xfId="6" applyNumberFormat="1" applyFont="1" applyFill="1" applyBorder="1" applyAlignment="1">
      <alignment vertical="top"/>
    </xf>
    <xf numFmtId="0" fontId="16" fillId="5" borderId="6" xfId="3" applyFont="1" applyFill="1" applyBorder="1" applyAlignment="1">
      <alignment horizontal="right" vertical="top" wrapText="1"/>
    </xf>
    <xf numFmtId="188" fontId="22" fillId="5" borderId="6" xfId="6" applyNumberFormat="1" applyFont="1" applyFill="1" applyBorder="1" applyAlignment="1">
      <alignment horizontal="left" vertical="top" wrapText="1"/>
    </xf>
    <xf numFmtId="0" fontId="16" fillId="5" borderId="6" xfId="3" applyFont="1" applyFill="1" applyBorder="1" applyAlignment="1">
      <alignment horizontal="center" vertical="top" wrapText="1"/>
    </xf>
    <xf numFmtId="3" fontId="16" fillId="5" borderId="6" xfId="3" applyNumberFormat="1" applyFont="1" applyFill="1" applyBorder="1" applyAlignment="1">
      <alignment horizontal="right" vertical="top" wrapText="1"/>
    </xf>
    <xf numFmtId="188" fontId="16" fillId="5" borderId="6" xfId="6" applyNumberFormat="1" applyFont="1" applyFill="1" applyBorder="1" applyAlignment="1">
      <alignment horizontal="left" vertical="top" wrapText="1"/>
    </xf>
    <xf numFmtId="0" fontId="16" fillId="5" borderId="6" xfId="3" applyFont="1" applyFill="1" applyBorder="1" applyAlignment="1">
      <alignment horizontal="left" vertical="top" wrapText="1"/>
    </xf>
    <xf numFmtId="188" fontId="16" fillId="5" borderId="6" xfId="3" applyNumberFormat="1" applyFont="1" applyFill="1" applyBorder="1" applyAlignment="1">
      <alignment horizontal="right" vertical="top" wrapText="1"/>
    </xf>
    <xf numFmtId="3" fontId="28" fillId="5" borderId="0" xfId="7" applyNumberFormat="1" applyFont="1" applyFill="1"/>
    <xf numFmtId="188" fontId="16" fillId="5" borderId="10" xfId="6" applyNumberFormat="1" applyFont="1" applyFill="1" applyBorder="1" applyAlignment="1">
      <alignment horizontal="right" vertical="top" wrapText="1"/>
    </xf>
    <xf numFmtId="0" fontId="22" fillId="5" borderId="14" xfId="3" applyFont="1" applyFill="1" applyBorder="1" applyAlignment="1">
      <alignment horizontal="center" vertical="top" wrapText="1"/>
    </xf>
    <xf numFmtId="0" fontId="16" fillId="0" borderId="10" xfId="2" applyFont="1" applyBorder="1"/>
    <xf numFmtId="3" fontId="28" fillId="5" borderId="9" xfId="7" applyNumberFormat="1" applyFont="1" applyFill="1" applyBorder="1" applyAlignment="1">
      <alignment vertical="top"/>
    </xf>
    <xf numFmtId="3" fontId="28" fillId="5" borderId="9" xfId="7" applyNumberFormat="1" applyFont="1" applyFill="1" applyBorder="1" applyAlignment="1">
      <alignment vertical="center"/>
    </xf>
    <xf numFmtId="188" fontId="16" fillId="5" borderId="9" xfId="6" applyNumberFormat="1" applyFont="1" applyFill="1" applyBorder="1" applyAlignment="1">
      <alignment horizontal="right" vertical="top" wrapText="1"/>
    </xf>
    <xf numFmtId="3" fontId="28" fillId="5" borderId="9" xfId="7" applyNumberFormat="1" applyFont="1" applyFill="1" applyBorder="1"/>
    <xf numFmtId="0" fontId="16" fillId="5" borderId="11" xfId="2" applyFont="1" applyFill="1" applyBorder="1" applyAlignment="1">
      <alignment horizontal="center" vertical="top"/>
    </xf>
    <xf numFmtId="188" fontId="16" fillId="5" borderId="13" xfId="6" applyNumberFormat="1" applyFont="1" applyFill="1" applyBorder="1" applyAlignment="1">
      <alignment vertical="top"/>
    </xf>
    <xf numFmtId="188" fontId="16" fillId="5" borderId="11" xfId="6" applyNumberFormat="1" applyFont="1" applyFill="1" applyBorder="1" applyAlignment="1">
      <alignment vertical="top"/>
    </xf>
    <xf numFmtId="188" fontId="24" fillId="5" borderId="11" xfId="6" applyNumberFormat="1" applyFont="1" applyFill="1" applyBorder="1" applyAlignment="1">
      <alignment vertical="top"/>
    </xf>
    <xf numFmtId="41" fontId="16" fillId="5" borderId="6" xfId="4" applyNumberFormat="1" applyFont="1" applyFill="1" applyBorder="1" applyAlignment="1">
      <alignment horizontal="center" vertical="top" wrapText="1"/>
    </xf>
    <xf numFmtId="0" fontId="16" fillId="5" borderId="9" xfId="2" applyFont="1" applyFill="1" applyBorder="1" applyAlignment="1">
      <alignment horizontal="center" vertical="top" wrapText="1"/>
    </xf>
    <xf numFmtId="188" fontId="24" fillId="5" borderId="9" xfId="6" applyNumberFormat="1" applyFont="1" applyFill="1" applyBorder="1" applyAlignment="1">
      <alignment vertical="top" wrapText="1"/>
    </xf>
    <xf numFmtId="0" fontId="16" fillId="5" borderId="12" xfId="2" applyFont="1" applyFill="1" applyBorder="1" applyAlignment="1">
      <alignment horizontal="center" vertical="top" wrapText="1"/>
    </xf>
    <xf numFmtId="188" fontId="16" fillId="5" borderId="12" xfId="6" applyNumberFormat="1" applyFont="1" applyFill="1" applyBorder="1" applyAlignment="1">
      <alignment vertical="top" wrapText="1"/>
    </xf>
    <xf numFmtId="188" fontId="24" fillId="5" borderId="12" xfId="6" applyNumberFormat="1" applyFont="1" applyFill="1" applyBorder="1" applyAlignment="1">
      <alignment vertical="top" wrapText="1"/>
    </xf>
    <xf numFmtId="188" fontId="16" fillId="5" borderId="16" xfId="6" applyNumberFormat="1" applyFont="1" applyFill="1" applyBorder="1" applyAlignment="1">
      <alignment vertical="top"/>
    </xf>
    <xf numFmtId="188" fontId="24" fillId="5" borderId="9" xfId="6" applyNumberFormat="1" applyFont="1" applyFill="1" applyBorder="1" applyAlignment="1">
      <alignment horizontal="right" vertical="top" wrapText="1"/>
    </xf>
    <xf numFmtId="188" fontId="16" fillId="5" borderId="18" xfId="6" applyNumberFormat="1" applyFont="1" applyFill="1" applyBorder="1" applyAlignment="1">
      <alignment vertical="top" wrapText="1"/>
    </xf>
    <xf numFmtId="188" fontId="24" fillId="5" borderId="18" xfId="6" applyNumberFormat="1" applyFont="1" applyFill="1" applyBorder="1" applyAlignment="1">
      <alignment vertical="top" wrapText="1"/>
    </xf>
    <xf numFmtId="0" fontId="15" fillId="5" borderId="9" xfId="3" applyFont="1" applyFill="1" applyBorder="1" applyAlignment="1">
      <alignment horizontal="left" vertical="top" wrapText="1"/>
    </xf>
    <xf numFmtId="0" fontId="15" fillId="5" borderId="9" xfId="3" applyFont="1" applyFill="1" applyBorder="1" applyAlignment="1">
      <alignment vertical="top" wrapText="1"/>
    </xf>
    <xf numFmtId="188" fontId="16" fillId="5" borderId="9" xfId="6" applyNumberFormat="1" applyFont="1" applyFill="1" applyBorder="1" applyAlignment="1">
      <alignment horizontal="center" vertical="top"/>
    </xf>
    <xf numFmtId="0" fontId="16" fillId="5" borderId="10" xfId="2" applyFont="1" applyFill="1" applyBorder="1" applyAlignment="1">
      <alignment horizontal="center" vertical="top" wrapText="1"/>
    </xf>
    <xf numFmtId="188" fontId="16" fillId="5" borderId="10" xfId="6" applyNumberFormat="1" applyFont="1" applyFill="1" applyBorder="1" applyAlignment="1">
      <alignment vertical="top" wrapText="1"/>
    </xf>
    <xf numFmtId="0" fontId="16" fillId="5" borderId="14" xfId="2" applyFont="1" applyFill="1" applyBorder="1" applyAlignment="1">
      <alignment horizontal="center" vertical="top" wrapText="1"/>
    </xf>
    <xf numFmtId="188" fontId="16" fillId="5" borderId="14" xfId="6" applyNumberFormat="1" applyFont="1" applyFill="1" applyBorder="1" applyAlignment="1">
      <alignment horizontal="center" vertical="top" wrapText="1"/>
    </xf>
    <xf numFmtId="0" fontId="16" fillId="5" borderId="12" xfId="3" applyFont="1" applyFill="1" applyBorder="1" applyAlignment="1">
      <alignment horizontal="center" vertical="top" wrapText="1"/>
    </xf>
    <xf numFmtId="188" fontId="16" fillId="5" borderId="9" xfId="6" applyNumberFormat="1" applyFont="1" applyFill="1" applyBorder="1" applyAlignment="1">
      <alignment horizontal="center" vertical="center" wrapText="1"/>
    </xf>
    <xf numFmtId="3" fontId="16" fillId="5" borderId="9" xfId="3" applyNumberFormat="1" applyFont="1" applyFill="1" applyBorder="1" applyAlignment="1">
      <alignment vertical="top" wrapText="1"/>
    </xf>
    <xf numFmtId="0" fontId="16" fillId="5" borderId="12" xfId="3" applyFont="1" applyFill="1" applyBorder="1" applyAlignment="1">
      <alignment horizontal="right" vertical="top" wrapText="1"/>
    </xf>
    <xf numFmtId="0" fontId="22" fillId="0" borderId="17" xfId="2" applyFont="1" applyBorder="1" applyAlignment="1">
      <alignment vertical="top"/>
    </xf>
    <xf numFmtId="188" fontId="16" fillId="4" borderId="8" xfId="6" applyNumberFormat="1" applyFont="1" applyFill="1" applyBorder="1" applyAlignment="1">
      <alignment horizontal="center" vertical="top"/>
    </xf>
    <xf numFmtId="0" fontId="28" fillId="4" borderId="14" xfId="2" applyFont="1" applyFill="1" applyBorder="1" applyAlignment="1">
      <alignment vertical="top" wrapText="1"/>
    </xf>
    <xf numFmtId="188" fontId="16" fillId="4" borderId="14" xfId="9" applyNumberFormat="1" applyFont="1" applyFill="1" applyBorder="1" applyAlignment="1">
      <alignment horizontal="center" vertical="top"/>
    </xf>
    <xf numFmtId="190" fontId="16" fillId="4" borderId="14" xfId="1" applyNumberFormat="1" applyFont="1" applyFill="1" applyBorder="1" applyAlignment="1">
      <alignment horizontal="center" vertical="top"/>
    </xf>
    <xf numFmtId="190" fontId="16" fillId="5" borderId="14" xfId="1" applyNumberFormat="1" applyFont="1" applyFill="1" applyBorder="1" applyAlignment="1">
      <alignment horizontal="center" vertical="top" wrapText="1"/>
    </xf>
    <xf numFmtId="1" fontId="16" fillId="5" borderId="14" xfId="1" applyNumberFormat="1" applyFont="1" applyFill="1" applyBorder="1" applyAlignment="1">
      <alignment horizontal="center" vertical="top" wrapText="1"/>
    </xf>
    <xf numFmtId="1" fontId="16" fillId="4" borderId="7" xfId="1" applyNumberFormat="1" applyFont="1" applyFill="1" applyBorder="1" applyAlignment="1">
      <alignment horizontal="center" vertical="top" wrapText="1"/>
    </xf>
    <xf numFmtId="190" fontId="16" fillId="4" borderId="7" xfId="1" applyNumberFormat="1" applyFont="1" applyFill="1" applyBorder="1" applyAlignment="1">
      <alignment horizontal="center" vertical="top" wrapText="1"/>
    </xf>
    <xf numFmtId="190" fontId="16" fillId="4" borderId="10" xfId="1" applyNumberFormat="1" applyFont="1" applyFill="1" applyBorder="1" applyAlignment="1">
      <alignment horizontal="center" vertical="top" wrapText="1"/>
    </xf>
    <xf numFmtId="188" fontId="24" fillId="5" borderId="14" xfId="6" applyNumberFormat="1" applyFont="1" applyFill="1" applyBorder="1" applyAlignment="1">
      <alignment horizontal="right" vertical="top"/>
    </xf>
    <xf numFmtId="41" fontId="28" fillId="5" borderId="14" xfId="4" applyNumberFormat="1" applyFont="1" applyFill="1" applyBorder="1" applyAlignment="1">
      <alignment horizontal="right" vertical="top" wrapText="1"/>
    </xf>
    <xf numFmtId="43" fontId="16" fillId="5" borderId="20" xfId="6" applyFont="1" applyFill="1" applyBorder="1" applyAlignment="1">
      <alignment horizontal="center" vertical="top"/>
    </xf>
    <xf numFmtId="41" fontId="16" fillId="4" borderId="7" xfId="4" applyNumberFormat="1" applyFont="1" applyFill="1" applyBorder="1" applyAlignment="1">
      <alignment horizontal="center" vertical="top" wrapText="1"/>
    </xf>
    <xf numFmtId="41" fontId="16" fillId="4" borderId="10" xfId="4" applyNumberFormat="1" applyFont="1" applyFill="1" applyBorder="1" applyAlignment="1">
      <alignment horizontal="center" vertical="top" wrapText="1"/>
    </xf>
    <xf numFmtId="0" fontId="16" fillId="0" borderId="14" xfId="2" applyFont="1" applyBorder="1"/>
    <xf numFmtId="188" fontId="16" fillId="5" borderId="9" xfId="3" applyNumberFormat="1" applyFont="1" applyFill="1" applyBorder="1" applyAlignment="1">
      <alignment horizontal="right" vertical="top" wrapText="1"/>
    </xf>
    <xf numFmtId="0" fontId="22" fillId="5" borderId="9" xfId="3" applyFont="1" applyFill="1" applyBorder="1" applyAlignment="1">
      <alignment horizontal="center" vertical="top" wrapText="1"/>
    </xf>
    <xf numFmtId="3" fontId="16" fillId="5" borderId="9" xfId="3" applyNumberFormat="1" applyFont="1" applyFill="1" applyBorder="1" applyAlignment="1">
      <alignment horizontal="right" vertical="top" wrapText="1"/>
    </xf>
    <xf numFmtId="3" fontId="16" fillId="5" borderId="12" xfId="2" applyNumberFormat="1" applyFont="1" applyFill="1" applyBorder="1" applyAlignment="1">
      <alignment vertical="top" wrapText="1"/>
    </xf>
    <xf numFmtId="3" fontId="24" fillId="5" borderId="12" xfId="2" applyNumberFormat="1" applyFont="1" applyFill="1" applyBorder="1" applyAlignment="1">
      <alignment vertical="top" wrapText="1"/>
    </xf>
    <xf numFmtId="3" fontId="16" fillId="5" borderId="9" xfId="2" applyNumberFormat="1" applyFont="1" applyFill="1" applyBorder="1" applyAlignment="1">
      <alignment vertical="top" wrapText="1"/>
    </xf>
    <xf numFmtId="3" fontId="24" fillId="5" borderId="9" xfId="2" applyNumberFormat="1" applyFont="1" applyFill="1" applyBorder="1" applyAlignment="1">
      <alignment vertical="top" wrapText="1"/>
    </xf>
    <xf numFmtId="0" fontId="19" fillId="5" borderId="9" xfId="3" applyFont="1" applyFill="1" applyBorder="1" applyAlignment="1">
      <alignment horizontal="center" vertical="top" wrapText="1"/>
    </xf>
    <xf numFmtId="188" fontId="24" fillId="5" borderId="9" xfId="6" applyNumberFormat="1" applyFont="1" applyFill="1" applyBorder="1" applyAlignment="1">
      <alignment horizontal="center" vertical="top"/>
    </xf>
    <xf numFmtId="3" fontId="24" fillId="5" borderId="10" xfId="2" applyNumberFormat="1" applyFont="1" applyFill="1" applyBorder="1" applyAlignment="1">
      <alignment vertical="top" wrapText="1"/>
    </xf>
    <xf numFmtId="0" fontId="15" fillId="9" borderId="3" xfId="2" applyFont="1" applyFill="1" applyBorder="1" applyAlignment="1">
      <alignment horizontal="left" vertical="top"/>
    </xf>
    <xf numFmtId="0" fontId="15" fillId="9" borderId="5" xfId="2" applyFont="1" applyFill="1" applyBorder="1" applyAlignment="1">
      <alignment vertical="top" wrapText="1"/>
    </xf>
    <xf numFmtId="0" fontId="15" fillId="9" borderId="2" xfId="2" applyFont="1" applyFill="1" applyBorder="1" applyAlignment="1">
      <alignment horizontal="center" vertical="top" wrapText="1"/>
    </xf>
    <xf numFmtId="0" fontId="15" fillId="9" borderId="2" xfId="2" applyFont="1" applyFill="1" applyBorder="1" applyAlignment="1">
      <alignment horizontal="center" vertical="top"/>
    </xf>
    <xf numFmtId="188" fontId="15" fillId="9" borderId="2" xfId="6" applyNumberFormat="1" applyFont="1" applyFill="1" applyBorder="1" applyAlignment="1">
      <alignment horizontal="center" vertical="top"/>
    </xf>
    <xf numFmtId="188" fontId="27" fillId="9" borderId="2" xfId="6" applyNumberFormat="1" applyFont="1" applyFill="1" applyBorder="1" applyAlignment="1">
      <alignment horizontal="center" vertical="top"/>
    </xf>
    <xf numFmtId="41" fontId="16" fillId="9" borderId="2" xfId="4" applyNumberFormat="1" applyFont="1" applyFill="1" applyBorder="1" applyAlignment="1">
      <alignment horizontal="right" vertical="top" wrapText="1"/>
    </xf>
    <xf numFmtId="41" fontId="16" fillId="9" borderId="2" xfId="4" applyNumberFormat="1" applyFont="1" applyFill="1" applyBorder="1" applyAlignment="1">
      <alignment horizontal="center" vertical="top" wrapText="1"/>
    </xf>
    <xf numFmtId="0" fontId="15" fillId="9" borderId="0" xfId="2" applyFont="1" applyFill="1" applyAlignment="1">
      <alignment horizontal="center" vertical="top"/>
    </xf>
    <xf numFmtId="188" fontId="15" fillId="9" borderId="0" xfId="6" applyNumberFormat="1" applyFont="1" applyFill="1" applyAlignment="1">
      <alignment horizontal="center" vertical="top"/>
    </xf>
    <xf numFmtId="188" fontId="16" fillId="0" borderId="12" xfId="6" applyNumberFormat="1" applyFont="1" applyBorder="1" applyAlignment="1">
      <alignment horizontal="right" vertical="top" wrapText="1"/>
    </xf>
    <xf numFmtId="188" fontId="16" fillId="0" borderId="12" xfId="6" applyNumberFormat="1" applyFont="1" applyBorder="1" applyAlignment="1">
      <alignment vertical="top" wrapText="1"/>
    </xf>
    <xf numFmtId="188" fontId="24" fillId="0" borderId="12" xfId="6" applyNumberFormat="1" applyFont="1" applyBorder="1" applyAlignment="1">
      <alignment vertical="top" wrapText="1"/>
    </xf>
    <xf numFmtId="3" fontId="16" fillId="0" borderId="14" xfId="2" applyNumberFormat="1" applyFont="1" applyBorder="1" applyAlignment="1">
      <alignment vertical="top" wrapText="1"/>
    </xf>
    <xf numFmtId="188" fontId="24" fillId="0" borderId="14" xfId="6" applyNumberFormat="1" applyFont="1" applyBorder="1" applyAlignment="1">
      <alignment vertical="top" wrapText="1"/>
    </xf>
    <xf numFmtId="0" fontId="16" fillId="0" borderId="18" xfId="2" applyFont="1" applyBorder="1" applyAlignment="1">
      <alignment horizontal="left" vertical="top" wrapText="1"/>
    </xf>
    <xf numFmtId="0" fontId="16" fillId="0" borderId="8" xfId="2" applyFont="1" applyBorder="1" applyAlignment="1">
      <alignment horizontal="center" vertical="top" wrapText="1"/>
    </xf>
    <xf numFmtId="0" fontId="16" fillId="0" borderId="31" xfId="2" applyFont="1" applyBorder="1" applyAlignment="1">
      <alignment horizontal="left" vertical="top" wrapText="1"/>
    </xf>
    <xf numFmtId="3" fontId="16" fillId="0" borderId="8" xfId="2" applyNumberFormat="1" applyFont="1" applyBorder="1" applyAlignment="1">
      <alignment vertical="top" wrapText="1"/>
    </xf>
    <xf numFmtId="188" fontId="16" fillId="0" borderId="8" xfId="6" applyNumberFormat="1" applyFont="1" applyBorder="1" applyAlignment="1">
      <alignment vertical="top" wrapText="1"/>
    </xf>
    <xf numFmtId="188" fontId="24" fillId="0" borderId="8" xfId="6" applyNumberFormat="1" applyFont="1" applyBorder="1" applyAlignment="1">
      <alignment vertical="top" wrapText="1"/>
    </xf>
    <xf numFmtId="0" fontId="15" fillId="9" borderId="2" xfId="11" applyFont="1" applyFill="1" applyBorder="1" applyAlignment="1">
      <alignment vertical="top"/>
    </xf>
    <xf numFmtId="3" fontId="16" fillId="0" borderId="10" xfId="2" applyNumberFormat="1" applyFont="1" applyBorder="1" applyAlignment="1">
      <alignment vertical="top" wrapText="1"/>
    </xf>
    <xf numFmtId="188" fontId="16" fillId="0" borderId="10" xfId="6" applyNumberFormat="1" applyFont="1" applyBorder="1" applyAlignment="1">
      <alignment vertical="top" wrapText="1"/>
    </xf>
    <xf numFmtId="188" fontId="24" fillId="0" borderId="10" xfId="6" applyNumberFormat="1" applyFont="1" applyBorder="1" applyAlignment="1">
      <alignment vertical="top" wrapText="1"/>
    </xf>
    <xf numFmtId="3" fontId="24" fillId="5" borderId="14" xfId="2" applyNumberFormat="1" applyFont="1" applyFill="1" applyBorder="1" applyAlignment="1">
      <alignment vertical="top" wrapText="1"/>
    </xf>
    <xf numFmtId="190" fontId="16" fillId="5" borderId="14" xfId="1" applyNumberFormat="1" applyFont="1" applyFill="1" applyBorder="1" applyAlignment="1">
      <alignment horizontal="left" vertical="top" wrapText="1"/>
    </xf>
    <xf numFmtId="190" fontId="16" fillId="5" borderId="12" xfId="1" applyNumberFormat="1" applyFont="1" applyFill="1" applyBorder="1" applyAlignment="1">
      <alignment horizontal="left" vertical="top" wrapText="1"/>
    </xf>
    <xf numFmtId="188" fontId="16" fillId="6" borderId="0" xfId="2" applyNumberFormat="1" applyFont="1" applyFill="1" applyAlignment="1">
      <alignment horizontal="center" vertical="top"/>
    </xf>
    <xf numFmtId="0" fontId="16" fillId="3" borderId="0" xfId="2" applyFont="1" applyFill="1" applyAlignment="1">
      <alignment horizontal="center" vertical="top"/>
    </xf>
    <xf numFmtId="0" fontId="35" fillId="0" borderId="9" xfId="2" applyFont="1" applyBorder="1" applyAlignment="1">
      <alignment horizontal="left" vertical="top"/>
    </xf>
    <xf numFmtId="0" fontId="35" fillId="0" borderId="9" xfId="2" applyFont="1" applyBorder="1" applyAlignment="1">
      <alignment horizontal="left" vertical="top" wrapText="1"/>
    </xf>
    <xf numFmtId="0" fontId="16" fillId="9" borderId="0" xfId="2" applyFont="1" applyFill="1" applyAlignment="1">
      <alignment horizontal="center" vertical="top"/>
    </xf>
    <xf numFmtId="0" fontId="22" fillId="0" borderId="0" xfId="3" applyFont="1" applyAlignment="1">
      <alignment horizontal="left" vertical="top" wrapText="1"/>
    </xf>
    <xf numFmtId="0" fontId="22" fillId="0" borderId="0" xfId="2" applyFont="1"/>
    <xf numFmtId="188" fontId="24" fillId="5" borderId="12" xfId="6" applyNumberFormat="1" applyFont="1" applyFill="1" applyBorder="1"/>
    <xf numFmtId="188" fontId="24" fillId="5" borderId="9" xfId="6" applyNumberFormat="1" applyFont="1" applyFill="1" applyBorder="1"/>
    <xf numFmtId="0" fontId="16" fillId="5" borderId="9" xfId="6" applyNumberFormat="1" applyFont="1" applyFill="1" applyBorder="1" applyAlignment="1">
      <alignment horizontal="center" vertical="top" wrapText="1"/>
    </xf>
    <xf numFmtId="0" fontId="16" fillId="5" borderId="14" xfId="6" applyNumberFormat="1" applyFont="1" applyFill="1" applyBorder="1" applyAlignment="1">
      <alignment horizontal="center" vertical="top" wrapText="1"/>
    </xf>
    <xf numFmtId="3" fontId="16" fillId="5" borderId="14" xfId="3" applyNumberFormat="1" applyFont="1" applyFill="1" applyBorder="1" applyAlignment="1">
      <alignment vertical="top" wrapText="1"/>
    </xf>
    <xf numFmtId="188" fontId="16" fillId="5" borderId="14" xfId="6" applyNumberFormat="1" applyFont="1" applyFill="1" applyBorder="1" applyAlignment="1">
      <alignment horizontal="center" vertical="top"/>
    </xf>
    <xf numFmtId="190" fontId="16" fillId="5" borderId="9" xfId="1" applyNumberFormat="1" applyFont="1" applyFill="1" applyBorder="1" applyAlignment="1">
      <alignment vertical="top" wrapText="1"/>
    </xf>
    <xf numFmtId="188" fontId="16" fillId="5" borderId="9" xfId="6" applyNumberFormat="1" applyFont="1" applyFill="1" applyBorder="1" applyAlignment="1">
      <alignment horizontal="left" vertical="top" wrapText="1"/>
    </xf>
    <xf numFmtId="0" fontId="16" fillId="5" borderId="12" xfId="6" applyNumberFormat="1" applyFont="1" applyFill="1" applyBorder="1" applyAlignment="1">
      <alignment horizontal="center" vertical="top" wrapText="1"/>
    </xf>
    <xf numFmtId="0" fontId="16" fillId="0" borderId="9" xfId="2" applyFont="1" applyBorder="1" applyAlignment="1">
      <alignment horizontal="center"/>
    </xf>
    <xf numFmtId="0" fontId="16" fillId="0" borderId="12" xfId="21" applyFont="1" applyBorder="1" applyAlignment="1">
      <alignment vertical="center"/>
    </xf>
    <xf numFmtId="0" fontId="16" fillId="0" borderId="12" xfId="2" applyFont="1" applyBorder="1" applyAlignment="1">
      <alignment horizontal="center"/>
    </xf>
    <xf numFmtId="188" fontId="24" fillId="0" borderId="12" xfId="6" applyNumberFormat="1" applyFont="1" applyBorder="1"/>
    <xf numFmtId="1" fontId="16" fillId="0" borderId="7" xfId="3" applyNumberFormat="1" applyFont="1" applyBorder="1" applyAlignment="1">
      <alignment horizontal="center" vertical="top" wrapText="1"/>
    </xf>
    <xf numFmtId="0" fontId="16" fillId="0" borderId="9" xfId="2" applyFont="1" applyBorder="1"/>
    <xf numFmtId="188" fontId="16" fillId="0" borderId="9" xfId="6" applyNumberFormat="1" applyFont="1" applyBorder="1"/>
    <xf numFmtId="188" fontId="16" fillId="0" borderId="10" xfId="6" applyNumberFormat="1" applyFont="1" applyBorder="1" applyAlignment="1">
      <alignment horizontal="center" vertical="top"/>
    </xf>
    <xf numFmtId="188" fontId="24" fillId="5" borderId="14" xfId="6" applyNumberFormat="1" applyFont="1" applyFill="1" applyBorder="1"/>
    <xf numFmtId="188" fontId="24" fillId="5" borderId="14" xfId="6" applyNumberFormat="1" applyFont="1" applyFill="1" applyBorder="1" applyAlignment="1">
      <alignment vertical="top" wrapText="1"/>
    </xf>
    <xf numFmtId="188" fontId="24" fillId="4" borderId="11" xfId="6" applyNumberFormat="1" applyFont="1" applyFill="1" applyBorder="1" applyAlignment="1">
      <alignment vertical="top"/>
    </xf>
    <xf numFmtId="188" fontId="24" fillId="4" borderId="9" xfId="6" applyNumberFormat="1" applyFont="1" applyFill="1" applyBorder="1" applyAlignment="1">
      <alignment horizontal="center" vertical="top"/>
    </xf>
    <xf numFmtId="0" fontId="16" fillId="0" borderId="14" xfId="3" applyFont="1" applyBorder="1" applyAlignment="1">
      <alignment horizontal="left" vertical="top" wrapText="1"/>
    </xf>
    <xf numFmtId="188" fontId="16" fillId="0" borderId="8" xfId="6" applyNumberFormat="1" applyFont="1" applyFill="1" applyBorder="1" applyAlignment="1">
      <alignment horizontal="center" vertical="top"/>
    </xf>
    <xf numFmtId="188" fontId="24" fillId="0" borderId="8" xfId="6" applyNumberFormat="1" applyFont="1" applyFill="1" applyBorder="1" applyAlignment="1">
      <alignment horizontal="center" vertical="top"/>
    </xf>
    <xf numFmtId="0" fontId="16" fillId="5" borderId="9" xfId="2" applyFont="1" applyFill="1" applyBorder="1" applyAlignment="1">
      <alignment vertical="top"/>
    </xf>
    <xf numFmtId="1" fontId="16" fillId="5" borderId="12" xfId="6" applyNumberFormat="1" applyFont="1" applyFill="1" applyBorder="1" applyAlignment="1">
      <alignment horizontal="center" vertical="top"/>
    </xf>
    <xf numFmtId="0" fontId="16" fillId="5" borderId="12" xfId="3" applyFont="1" applyFill="1" applyBorder="1" applyAlignment="1">
      <alignment horizontal="right" vertical="top"/>
    </xf>
    <xf numFmtId="0" fontId="16" fillId="5" borderId="9" xfId="3" applyFont="1" applyFill="1" applyBorder="1" applyAlignment="1">
      <alignment horizontal="center" vertical="top"/>
    </xf>
    <xf numFmtId="189" fontId="16" fillId="5" borderId="27" xfId="2" applyNumberFormat="1" applyFont="1" applyFill="1" applyBorder="1" applyAlignment="1">
      <alignment vertical="top"/>
    </xf>
    <xf numFmtId="0" fontId="16" fillId="5" borderId="27" xfId="2" applyFont="1" applyFill="1" applyBorder="1" applyAlignment="1"/>
    <xf numFmtId="0" fontId="16" fillId="5" borderId="14" xfId="2" applyFont="1" applyFill="1" applyBorder="1" applyAlignment="1">
      <alignment vertical="top"/>
    </xf>
    <xf numFmtId="188" fontId="24" fillId="5" borderId="14" xfId="6" applyNumberFormat="1" applyFont="1" applyFill="1" applyBorder="1" applyAlignment="1">
      <alignment horizontal="center" vertical="top"/>
    </xf>
    <xf numFmtId="1" fontId="16" fillId="5" borderId="9" xfId="6" applyNumberFormat="1" applyFont="1" applyFill="1" applyBorder="1" applyAlignment="1">
      <alignment horizontal="center" vertical="top"/>
    </xf>
    <xf numFmtId="0" fontId="16" fillId="5" borderId="7" xfId="3" applyFont="1" applyFill="1" applyBorder="1" applyAlignment="1">
      <alignment horizontal="right" vertical="top"/>
    </xf>
    <xf numFmtId="189" fontId="16" fillId="5" borderId="0" xfId="2" applyNumberFormat="1" applyFont="1" applyFill="1" applyAlignment="1">
      <alignment vertical="top"/>
    </xf>
    <xf numFmtId="0" fontId="16" fillId="5" borderId="0" xfId="2" applyFont="1" applyFill="1" applyAlignment="1"/>
    <xf numFmtId="0" fontId="16" fillId="5" borderId="9" xfId="3" applyFont="1" applyFill="1" applyBorder="1" applyAlignment="1">
      <alignment horizontal="right" vertical="top"/>
    </xf>
    <xf numFmtId="1" fontId="16" fillId="5" borderId="7" xfId="6" applyNumberFormat="1" applyFont="1" applyFill="1" applyBorder="1" applyAlignment="1">
      <alignment horizontal="center" vertical="top"/>
    </xf>
    <xf numFmtId="1" fontId="16" fillId="5" borderId="14" xfId="6" applyNumberFormat="1" applyFont="1" applyFill="1" applyBorder="1" applyAlignment="1">
      <alignment horizontal="center" vertical="top"/>
    </xf>
    <xf numFmtId="0" fontId="16" fillId="5" borderId="14" xfId="3" applyFont="1" applyFill="1" applyBorder="1" applyAlignment="1">
      <alignment horizontal="right" vertical="top"/>
    </xf>
    <xf numFmtId="41" fontId="16" fillId="4" borderId="7" xfId="4" applyNumberFormat="1" applyFont="1" applyFill="1" applyBorder="1" applyAlignment="1">
      <alignment horizontal="center" vertical="top"/>
    </xf>
    <xf numFmtId="0" fontId="16" fillId="5" borderId="14" xfId="3" applyFont="1" applyFill="1" applyBorder="1" applyAlignment="1">
      <alignment horizontal="center" vertical="top"/>
    </xf>
    <xf numFmtId="0" fontId="16" fillId="0" borderId="11" xfId="2" applyFont="1" applyBorder="1" applyAlignment="1">
      <alignment vertical="top"/>
    </xf>
    <xf numFmtId="188" fontId="24" fillId="0" borderId="11" xfId="6" applyNumberFormat="1" applyFont="1" applyBorder="1" applyAlignment="1">
      <alignment vertical="top"/>
    </xf>
    <xf numFmtId="0" fontId="28" fillId="0" borderId="10" xfId="2" applyFont="1" applyBorder="1" applyAlignment="1">
      <alignment horizontal="center" vertical="top"/>
    </xf>
    <xf numFmtId="0" fontId="28" fillId="0" borderId="10" xfId="2" applyFont="1" applyBorder="1" applyAlignment="1">
      <alignment horizontal="left" vertical="top" wrapText="1"/>
    </xf>
    <xf numFmtId="188" fontId="28" fillId="0" borderId="10" xfId="6" applyNumberFormat="1" applyFont="1" applyBorder="1" applyAlignment="1">
      <alignment vertical="top"/>
    </xf>
    <xf numFmtId="0" fontId="16" fillId="4" borderId="10" xfId="3" applyFont="1" applyFill="1" applyBorder="1" applyAlignment="1">
      <alignment vertical="top" wrapText="1"/>
    </xf>
    <xf numFmtId="0" fontId="16" fillId="0" borderId="10" xfId="3" applyFont="1" applyBorder="1" applyAlignment="1">
      <alignment horizontal="center" vertical="top"/>
    </xf>
    <xf numFmtId="41" fontId="16" fillId="5" borderId="10" xfId="4" applyNumberFormat="1" applyFont="1" applyFill="1" applyBorder="1" applyAlignment="1">
      <alignment horizontal="right" vertical="top"/>
    </xf>
    <xf numFmtId="0" fontId="16" fillId="5" borderId="0" xfId="2" applyFont="1" applyFill="1" applyAlignment="1">
      <alignment vertical="top"/>
    </xf>
    <xf numFmtId="41" fontId="28" fillId="5" borderId="9" xfId="4" applyNumberFormat="1" applyFont="1" applyFill="1" applyBorder="1" applyAlignment="1">
      <alignment horizontal="center" vertical="top"/>
    </xf>
    <xf numFmtId="188" fontId="24" fillId="0" borderId="6" xfId="6" applyNumberFormat="1" applyFont="1" applyBorder="1" applyAlignment="1">
      <alignment vertical="top"/>
    </xf>
    <xf numFmtId="0" fontId="16" fillId="0" borderId="7" xfId="3" applyFont="1" applyBorder="1" applyAlignment="1">
      <alignment horizontal="left" vertical="top" wrapText="1"/>
    </xf>
    <xf numFmtId="190" fontId="16" fillId="0" borderId="9" xfId="1" applyNumberFormat="1" applyFont="1" applyBorder="1" applyAlignment="1">
      <alignment horizontal="center" vertical="top"/>
    </xf>
    <xf numFmtId="190" fontId="16" fillId="5" borderId="9" xfId="1" applyNumberFormat="1" applyFont="1" applyFill="1" applyBorder="1" applyAlignment="1">
      <alignment horizontal="right" vertical="top"/>
    </xf>
    <xf numFmtId="0" fontId="16" fillId="0" borderId="9" xfId="3" applyFont="1" applyBorder="1" applyAlignment="1">
      <alignment horizontal="center" vertical="top"/>
    </xf>
    <xf numFmtId="0" fontId="16" fillId="5" borderId="9" xfId="13" applyFont="1" applyFill="1" applyBorder="1" applyAlignment="1">
      <alignment horizontal="justify" vertical="center"/>
    </xf>
    <xf numFmtId="190" fontId="16" fillId="5" borderId="9" xfId="1" applyNumberFormat="1" applyFont="1" applyFill="1" applyBorder="1" applyAlignment="1">
      <alignment vertical="top"/>
    </xf>
    <xf numFmtId="190" fontId="28" fillId="5" borderId="9" xfId="1" applyNumberFormat="1" applyFont="1" applyFill="1" applyBorder="1" applyAlignment="1">
      <alignment horizontal="right" vertical="top"/>
    </xf>
    <xf numFmtId="190" fontId="16" fillId="5" borderId="9" xfId="1" applyNumberFormat="1" applyFont="1" applyFill="1" applyBorder="1" applyAlignment="1">
      <alignment horizontal="center" vertical="center"/>
    </xf>
    <xf numFmtId="0" fontId="16" fillId="5" borderId="7" xfId="2" applyFont="1" applyFill="1" applyBorder="1" applyAlignment="1">
      <alignment horizontal="center" vertical="top"/>
    </xf>
    <xf numFmtId="0" fontId="16" fillId="5" borderId="7" xfId="2" applyFont="1" applyFill="1" applyBorder="1" applyAlignment="1">
      <alignment vertical="top"/>
    </xf>
    <xf numFmtId="190" fontId="16" fillId="5" borderId="7" xfId="1" applyNumberFormat="1" applyFont="1" applyFill="1" applyBorder="1" applyAlignment="1">
      <alignment horizontal="center" vertical="top"/>
    </xf>
    <xf numFmtId="190" fontId="28" fillId="5" borderId="7" xfId="1" applyNumberFormat="1" applyFont="1" applyFill="1" applyBorder="1" applyAlignment="1">
      <alignment horizontal="right" vertical="top"/>
    </xf>
    <xf numFmtId="190" fontId="16" fillId="5" borderId="7" xfId="1" applyNumberFormat="1" applyFont="1" applyFill="1" applyBorder="1" applyAlignment="1">
      <alignment horizontal="center" vertical="center"/>
    </xf>
    <xf numFmtId="190" fontId="16" fillId="5" borderId="14" xfId="1" applyNumberFormat="1" applyFont="1" applyFill="1" applyBorder="1" applyAlignment="1">
      <alignment horizontal="right" vertical="top"/>
    </xf>
    <xf numFmtId="0" fontId="16" fillId="5" borderId="7" xfId="3" applyFont="1" applyFill="1" applyBorder="1" applyAlignment="1">
      <alignment horizontal="center" vertical="top"/>
    </xf>
    <xf numFmtId="41" fontId="16" fillId="0" borderId="10" xfId="4" applyNumberFormat="1" applyFont="1" applyFill="1" applyBorder="1" applyAlignment="1">
      <alignment horizontal="center" vertical="top" wrapText="1"/>
    </xf>
    <xf numFmtId="190" fontId="16" fillId="4" borderId="9" xfId="1" applyNumberFormat="1" applyFont="1" applyFill="1" applyBorder="1" applyAlignment="1">
      <alignment vertical="top"/>
    </xf>
    <xf numFmtId="190" fontId="24" fillId="4" borderId="9" xfId="1" applyNumberFormat="1" applyFont="1" applyFill="1" applyBorder="1" applyAlignment="1">
      <alignment vertical="top"/>
    </xf>
    <xf numFmtId="0" fontId="16" fillId="4" borderId="7" xfId="2" applyFont="1" applyFill="1" applyBorder="1" applyAlignment="1">
      <alignment horizontal="center" vertical="top"/>
    </xf>
    <xf numFmtId="190" fontId="16" fillId="4" borderId="7" xfId="1" applyNumberFormat="1" applyFont="1" applyFill="1" applyBorder="1" applyAlignment="1">
      <alignment vertical="top"/>
    </xf>
    <xf numFmtId="190" fontId="24" fillId="4" borderId="7" xfId="1" applyNumberFormat="1" applyFont="1" applyFill="1" applyBorder="1" applyAlignment="1">
      <alignment vertical="top"/>
    </xf>
    <xf numFmtId="0" fontId="36" fillId="8" borderId="3" xfId="2" applyFont="1" applyFill="1" applyBorder="1" applyAlignment="1">
      <alignment horizontal="left" vertical="center"/>
    </xf>
    <xf numFmtId="0" fontId="36" fillId="8" borderId="5" xfId="2" applyFont="1" applyFill="1" applyBorder="1" applyAlignment="1">
      <alignment horizontal="left" vertical="center"/>
    </xf>
    <xf numFmtId="0" fontId="36" fillId="8" borderId="2" xfId="2" applyFont="1" applyFill="1" applyBorder="1" applyAlignment="1">
      <alignment horizontal="center" vertical="center" wrapText="1"/>
    </xf>
    <xf numFmtId="188" fontId="36" fillId="8" borderId="2" xfId="6" applyNumberFormat="1" applyFont="1" applyFill="1" applyBorder="1" applyAlignment="1">
      <alignment horizontal="center" vertical="center"/>
    </xf>
    <xf numFmtId="188" fontId="37" fillId="8" borderId="2" xfId="6" applyNumberFormat="1" applyFont="1" applyFill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0" fillId="0" borderId="14" xfId="22" applyFont="1" applyBorder="1" applyAlignment="1">
      <alignment horizontal="center" vertical="top"/>
    </xf>
    <xf numFmtId="0" fontId="29" fillId="0" borderId="0" xfId="2" applyFont="1"/>
    <xf numFmtId="0" fontId="30" fillId="0" borderId="9" xfId="22" applyFont="1" applyBorder="1" applyAlignment="1">
      <alignment horizontal="center" vertical="top"/>
    </xf>
    <xf numFmtId="0" fontId="30" fillId="0" borderId="9" xfId="22" applyFont="1" applyBorder="1" applyAlignment="1">
      <alignment horizontal="center" vertical="top" wrapText="1"/>
    </xf>
    <xf numFmtId="0" fontId="30" fillId="0" borderId="9" xfId="2" applyFont="1" applyBorder="1" applyAlignment="1">
      <alignment vertical="top"/>
    </xf>
    <xf numFmtId="0" fontId="30" fillId="0" borderId="12" xfId="22" applyFont="1" applyBorder="1" applyAlignment="1">
      <alignment horizontal="center" vertical="top"/>
    </xf>
    <xf numFmtId="0" fontId="29" fillId="0" borderId="27" xfId="2" applyFont="1" applyBorder="1"/>
    <xf numFmtId="0" fontId="30" fillId="0" borderId="10" xfId="2" applyFont="1" applyBorder="1" applyAlignment="1">
      <alignment horizontal="center" vertical="top"/>
    </xf>
    <xf numFmtId="0" fontId="30" fillId="0" borderId="10" xfId="2" applyFont="1" applyBorder="1" applyAlignment="1">
      <alignment horizontal="left" vertical="top" wrapText="1"/>
    </xf>
    <xf numFmtId="188" fontId="30" fillId="0" borderId="10" xfId="6" applyNumberFormat="1" applyFont="1" applyBorder="1" applyAlignment="1">
      <alignment vertical="top"/>
    </xf>
    <xf numFmtId="188" fontId="29" fillId="0" borderId="10" xfId="6" applyNumberFormat="1" applyFont="1" applyBorder="1" applyAlignment="1">
      <alignment vertical="top"/>
    </xf>
    <xf numFmtId="3" fontId="16" fillId="0" borderId="9" xfId="3" applyNumberFormat="1" applyFont="1" applyBorder="1" applyAlignment="1">
      <alignment horizontal="center" vertical="center"/>
    </xf>
    <xf numFmtId="3" fontId="16" fillId="0" borderId="9" xfId="3" applyNumberFormat="1" applyFont="1" applyBorder="1" applyAlignment="1">
      <alignment vertical="center"/>
    </xf>
    <xf numFmtId="0" fontId="28" fillId="5" borderId="12" xfId="2" applyFont="1" applyFill="1" applyBorder="1" applyAlignment="1">
      <alignment horizontal="left" vertical="top" wrapText="1"/>
    </xf>
    <xf numFmtId="188" fontId="28" fillId="5" borderId="7" xfId="6" applyNumberFormat="1" applyFont="1" applyFill="1" applyBorder="1" applyAlignment="1">
      <alignment vertical="top"/>
    </xf>
    <xf numFmtId="188" fontId="16" fillId="5" borderId="7" xfId="6" applyNumberFormat="1" applyFont="1" applyFill="1" applyBorder="1" applyAlignment="1">
      <alignment vertical="top"/>
    </xf>
    <xf numFmtId="188" fontId="24" fillId="5" borderId="7" xfId="6" applyNumberFormat="1" applyFont="1" applyFill="1" applyBorder="1" applyAlignment="1">
      <alignment horizontal="center" vertical="top"/>
    </xf>
    <xf numFmtId="3" fontId="16" fillId="5" borderId="12" xfId="3" quotePrefix="1" applyNumberFormat="1" applyFont="1" applyFill="1" applyBorder="1" applyAlignment="1">
      <alignment horizontal="center" vertical="center" wrapText="1"/>
    </xf>
    <xf numFmtId="3" fontId="16" fillId="5" borderId="12" xfId="3" applyNumberFormat="1" applyFont="1" applyFill="1" applyBorder="1" applyAlignment="1">
      <alignment horizontal="right" vertical="center" wrapText="1"/>
    </xf>
    <xf numFmtId="3" fontId="16" fillId="5" borderId="9" xfId="3" applyNumberFormat="1" applyFont="1" applyFill="1" applyBorder="1" applyAlignment="1">
      <alignment horizontal="right" vertical="center" wrapText="1"/>
    </xf>
    <xf numFmtId="3" fontId="16" fillId="5" borderId="9" xfId="3" applyNumberFormat="1" applyFont="1" applyFill="1" applyBorder="1" applyAlignment="1">
      <alignment horizontal="center" vertical="center" wrapText="1"/>
    </xf>
    <xf numFmtId="3" fontId="16" fillId="5" borderId="9" xfId="3" applyNumberFormat="1" applyFont="1" applyFill="1" applyBorder="1" applyAlignment="1">
      <alignment vertical="center" wrapText="1"/>
    </xf>
    <xf numFmtId="3" fontId="16" fillId="5" borderId="9" xfId="4" applyNumberFormat="1" applyFont="1" applyFill="1" applyBorder="1" applyAlignment="1">
      <alignment horizontal="center" vertical="center" wrapText="1"/>
    </xf>
    <xf numFmtId="0" fontId="19" fillId="0" borderId="9" xfId="3" applyFont="1" applyBorder="1" applyAlignment="1">
      <alignment horizontal="center" vertical="top" wrapText="1"/>
    </xf>
    <xf numFmtId="0" fontId="16" fillId="5" borderId="9" xfId="3" applyFont="1" applyFill="1" applyBorder="1" applyAlignment="1">
      <alignment horizontal="center" vertical="center" wrapText="1"/>
    </xf>
    <xf numFmtId="0" fontId="16" fillId="4" borderId="9" xfId="3" applyFont="1" applyFill="1" applyBorder="1" applyAlignment="1">
      <alignment vertical="center" wrapText="1"/>
    </xf>
    <xf numFmtId="0" fontId="16" fillId="5" borderId="9" xfId="3" applyFont="1" applyFill="1" applyBorder="1" applyAlignment="1">
      <alignment vertical="center" wrapText="1"/>
    </xf>
    <xf numFmtId="0" fontId="16" fillId="5" borderId="17" xfId="3" applyFont="1" applyFill="1" applyBorder="1" applyAlignment="1">
      <alignment horizontal="center" vertical="center" wrapText="1"/>
    </xf>
    <xf numFmtId="0" fontId="16" fillId="5" borderId="17" xfId="3" applyFont="1" applyFill="1" applyBorder="1" applyAlignment="1">
      <alignment horizontal="right" vertical="center" wrapText="1"/>
    </xf>
    <xf numFmtId="0" fontId="16" fillId="5" borderId="14" xfId="2" applyFont="1" applyFill="1" applyBorder="1"/>
    <xf numFmtId="188" fontId="24" fillId="0" borderId="11" xfId="6" applyNumberFormat="1" applyFont="1" applyBorder="1" applyAlignment="1">
      <alignment horizontal="center" vertical="top"/>
    </xf>
    <xf numFmtId="0" fontId="16" fillId="4" borderId="9" xfId="2" applyFont="1" applyFill="1" applyBorder="1" applyAlignment="1">
      <alignment vertical="top"/>
    </xf>
    <xf numFmtId="0" fontId="16" fillId="4" borderId="9" xfId="3" applyFont="1" applyFill="1" applyBorder="1" applyAlignment="1">
      <alignment horizontal="center" vertical="top"/>
    </xf>
    <xf numFmtId="0" fontId="16" fillId="4" borderId="9" xfId="3" applyFont="1" applyFill="1" applyBorder="1" applyAlignment="1">
      <alignment horizontal="right" vertical="top"/>
    </xf>
    <xf numFmtId="0" fontId="16" fillId="4" borderId="0" xfId="2" applyFont="1" applyFill="1" applyAlignment="1">
      <alignment vertical="top"/>
    </xf>
    <xf numFmtId="0" fontId="16" fillId="0" borderId="9" xfId="3" applyFont="1" applyBorder="1" applyAlignment="1">
      <alignment horizontal="right" vertical="top"/>
    </xf>
    <xf numFmtId="0" fontId="16" fillId="0" borderId="14" xfId="3" applyFont="1" applyBorder="1" applyAlignment="1">
      <alignment horizontal="right" vertical="top"/>
    </xf>
    <xf numFmtId="41" fontId="28" fillId="0" borderId="7" xfId="4" applyNumberFormat="1" applyFont="1" applyFill="1" applyBorder="1" applyAlignment="1">
      <alignment horizontal="right" vertical="top" wrapText="1"/>
    </xf>
    <xf numFmtId="188" fontId="16" fillId="5" borderId="9" xfId="6" applyNumberFormat="1" applyFont="1" applyFill="1" applyBorder="1" applyAlignment="1">
      <alignment horizontal="center" vertical="center"/>
    </xf>
    <xf numFmtId="41" fontId="16" fillId="0" borderId="9" xfId="4" applyNumberFormat="1" applyFont="1" applyFill="1" applyBorder="1" applyAlignment="1">
      <alignment horizontal="center" vertical="top"/>
    </xf>
    <xf numFmtId="41" fontId="28" fillId="0" borderId="14" xfId="4" applyNumberFormat="1" applyFont="1" applyFill="1" applyBorder="1" applyAlignment="1">
      <alignment horizontal="right" vertical="top"/>
    </xf>
    <xf numFmtId="190" fontId="16" fillId="5" borderId="0" xfId="1" applyNumberFormat="1" applyFont="1" applyFill="1" applyAlignment="1">
      <alignment vertical="top"/>
    </xf>
    <xf numFmtId="41" fontId="16" fillId="5" borderId="9" xfId="4" applyNumberFormat="1" applyFont="1" applyFill="1" applyBorder="1" applyAlignment="1">
      <alignment horizontal="center" vertical="top"/>
    </xf>
    <xf numFmtId="41" fontId="16" fillId="4" borderId="9" xfId="4" applyNumberFormat="1" applyFont="1" applyFill="1" applyBorder="1" applyAlignment="1">
      <alignment horizontal="right" vertical="top"/>
    </xf>
    <xf numFmtId="41" fontId="16" fillId="5" borderId="14" xfId="4" applyNumberFormat="1" applyFont="1" applyFill="1" applyBorder="1" applyAlignment="1">
      <alignment horizontal="right" vertical="top"/>
    </xf>
    <xf numFmtId="0" fontId="16" fillId="5" borderId="10" xfId="2" applyFont="1" applyFill="1" applyBorder="1" applyAlignment="1">
      <alignment vertical="top"/>
    </xf>
    <xf numFmtId="189" fontId="16" fillId="5" borderId="16" xfId="2" applyNumberFormat="1" applyFont="1" applyFill="1" applyBorder="1" applyAlignment="1">
      <alignment vertical="top"/>
    </xf>
    <xf numFmtId="0" fontId="16" fillId="5" borderId="16" xfId="2" applyFont="1" applyFill="1" applyBorder="1" applyAlignment="1">
      <alignment vertical="top"/>
    </xf>
    <xf numFmtId="41" fontId="16" fillId="0" borderId="12" xfId="4" applyNumberFormat="1" applyFont="1" applyBorder="1" applyAlignment="1">
      <alignment horizontal="right" vertical="top" wrapText="1"/>
    </xf>
    <xf numFmtId="41" fontId="16" fillId="0" borderId="12" xfId="4" applyNumberFormat="1" applyFont="1" applyBorder="1" applyAlignment="1">
      <alignment horizontal="center" vertical="top" wrapText="1"/>
    </xf>
    <xf numFmtId="41" fontId="28" fillId="5" borderId="9" xfId="4" applyNumberFormat="1" applyFont="1" applyFill="1" applyBorder="1" applyAlignment="1">
      <alignment horizontal="right" vertical="top"/>
    </xf>
    <xf numFmtId="188" fontId="16" fillId="5" borderId="9" xfId="6" applyNumberFormat="1" applyFont="1" applyFill="1" applyBorder="1" applyAlignment="1">
      <alignment horizontal="left" vertical="top"/>
    </xf>
    <xf numFmtId="0" fontId="16" fillId="4" borderId="9" xfId="3" applyFont="1" applyFill="1" applyBorder="1" applyAlignment="1">
      <alignment horizontal="left" vertical="top"/>
    </xf>
    <xf numFmtId="0" fontId="28" fillId="5" borderId="9" xfId="3" applyFont="1" applyFill="1" applyBorder="1" applyAlignment="1">
      <alignment horizontal="right" vertical="top"/>
    </xf>
    <xf numFmtId="0" fontId="16" fillId="0" borderId="28" xfId="2" applyFont="1" applyBorder="1"/>
    <xf numFmtId="41" fontId="16" fillId="0" borderId="12" xfId="4" applyNumberFormat="1" applyFont="1" applyFill="1" applyBorder="1" applyAlignment="1">
      <alignment horizontal="center" vertical="top" wrapText="1"/>
    </xf>
    <xf numFmtId="41" fontId="28" fillId="4" borderId="9" xfId="4" applyNumberFormat="1" applyFont="1" applyFill="1" applyBorder="1" applyAlignment="1">
      <alignment horizontal="center" vertical="top" wrapText="1"/>
    </xf>
    <xf numFmtId="41" fontId="28" fillId="4" borderId="9" xfId="4" applyNumberFormat="1" applyFont="1" applyFill="1" applyBorder="1" applyAlignment="1">
      <alignment horizontal="right" vertical="top" wrapText="1"/>
    </xf>
    <xf numFmtId="0" fontId="20" fillId="0" borderId="9" xfId="3" applyFont="1" applyBorder="1" applyAlignment="1"/>
    <xf numFmtId="0" fontId="16" fillId="5" borderId="9" xfId="2" applyFont="1" applyFill="1" applyBorder="1" applyAlignment="1">
      <alignment vertical="top" wrapText="1"/>
    </xf>
    <xf numFmtId="190" fontId="16" fillId="5" borderId="9" xfId="1" applyNumberFormat="1" applyFont="1" applyFill="1" applyBorder="1"/>
    <xf numFmtId="190" fontId="24" fillId="5" borderId="9" xfId="1" applyNumberFormat="1" applyFont="1" applyFill="1" applyBorder="1" applyAlignment="1">
      <alignment vertical="top"/>
    </xf>
    <xf numFmtId="190" fontId="15" fillId="5" borderId="9" xfId="1" applyNumberFormat="1" applyFont="1" applyFill="1" applyBorder="1" applyAlignment="1">
      <alignment horizontal="left" vertical="top" wrapText="1"/>
    </xf>
    <xf numFmtId="0" fontId="16" fillId="5" borderId="9" xfId="2" applyFont="1" applyFill="1" applyBorder="1" applyAlignment="1">
      <alignment horizontal="left" vertical="top" wrapText="1"/>
    </xf>
    <xf numFmtId="0" fontId="19" fillId="5" borderId="9" xfId="3" applyFont="1" applyFill="1" applyBorder="1" applyAlignment="1">
      <alignment horizontal="left" vertical="top" wrapText="1"/>
    </xf>
    <xf numFmtId="41" fontId="16" fillId="8" borderId="15" xfId="4" applyNumberFormat="1" applyFont="1" applyFill="1" applyBorder="1" applyAlignment="1">
      <alignment horizontal="right" vertical="top" wrapText="1"/>
    </xf>
    <xf numFmtId="41" fontId="16" fillId="8" borderId="0" xfId="4" applyNumberFormat="1" applyFont="1" applyFill="1" applyBorder="1" applyAlignment="1">
      <alignment horizontal="center" vertical="top" wrapText="1"/>
    </xf>
    <xf numFmtId="41" fontId="16" fillId="8" borderId="0" xfId="4" applyNumberFormat="1" applyFont="1" applyFill="1" applyBorder="1" applyAlignment="1">
      <alignment horizontal="right" vertical="top" wrapText="1"/>
    </xf>
    <xf numFmtId="0" fontId="16" fillId="0" borderId="6" xfId="3" applyFont="1" applyBorder="1" applyAlignment="1">
      <alignment vertical="top" wrapText="1"/>
    </xf>
    <xf numFmtId="0" fontId="16" fillId="0" borderId="0" xfId="2" applyFont="1" applyAlignment="1"/>
    <xf numFmtId="0" fontId="16" fillId="0" borderId="7" xfId="3" applyFont="1" applyBorder="1" applyAlignment="1">
      <alignment horizontal="right" vertical="top"/>
    </xf>
    <xf numFmtId="190" fontId="16" fillId="5" borderId="10" xfId="1" applyNumberFormat="1" applyFont="1" applyFill="1" applyBorder="1" applyAlignment="1">
      <alignment horizontal="center" vertical="top"/>
    </xf>
    <xf numFmtId="190" fontId="16" fillId="0" borderId="7" xfId="1" applyNumberFormat="1" applyFont="1" applyBorder="1" applyAlignment="1">
      <alignment horizontal="center" vertical="top"/>
    </xf>
    <xf numFmtId="190" fontId="16" fillId="0" borderId="7" xfId="1" applyNumberFormat="1" applyFont="1" applyBorder="1" applyAlignment="1">
      <alignment vertical="top"/>
    </xf>
    <xf numFmtId="190" fontId="28" fillId="0" borderId="14" xfId="1" applyNumberFormat="1" applyFont="1" applyFill="1" applyBorder="1" applyAlignment="1">
      <alignment horizontal="right" vertical="top"/>
    </xf>
    <xf numFmtId="190" fontId="16" fillId="0" borderId="16" xfId="1" applyNumberFormat="1" applyFont="1" applyBorder="1" applyAlignment="1">
      <alignment vertical="top"/>
    </xf>
    <xf numFmtId="190" fontId="16" fillId="0" borderId="7" xfId="1" applyNumberFormat="1" applyFont="1" applyBorder="1" applyAlignment="1">
      <alignment horizontal="right" vertical="top"/>
    </xf>
    <xf numFmtId="190" fontId="16" fillId="0" borderId="10" xfId="1" applyNumberFormat="1" applyFont="1" applyBorder="1" applyAlignment="1">
      <alignment horizontal="center" vertical="top"/>
    </xf>
    <xf numFmtId="190" fontId="16" fillId="0" borderId="10" xfId="1" applyNumberFormat="1" applyFont="1" applyBorder="1" applyAlignment="1">
      <alignment vertical="top"/>
    </xf>
    <xf numFmtId="190" fontId="15" fillId="8" borderId="2" xfId="2" applyNumberFormat="1" applyFont="1" applyFill="1" applyBorder="1" applyAlignment="1">
      <alignment horizontal="center" vertical="center" wrapText="1"/>
    </xf>
    <xf numFmtId="41" fontId="16" fillId="0" borderId="6" xfId="6" applyNumberFormat="1" applyFont="1" applyFill="1" applyBorder="1" applyAlignment="1">
      <alignment horizontal="center" vertical="top" wrapText="1"/>
    </xf>
    <xf numFmtId="190" fontId="15" fillId="8" borderId="2" xfId="2" applyNumberFormat="1" applyFont="1" applyFill="1" applyBorder="1" applyAlignment="1">
      <alignment horizontal="center" vertical="center"/>
    </xf>
    <xf numFmtId="190" fontId="16" fillId="5" borderId="10" xfId="1" applyNumberFormat="1" applyFont="1" applyFill="1" applyBorder="1" applyAlignment="1">
      <alignment vertical="top"/>
    </xf>
    <xf numFmtId="0" fontId="16" fillId="5" borderId="12" xfId="2" applyFont="1" applyFill="1" applyBorder="1" applyAlignment="1">
      <alignment horizontal="left" vertical="top" wrapText="1"/>
    </xf>
    <xf numFmtId="0" fontId="16" fillId="5" borderId="12" xfId="2" applyFont="1" applyFill="1" applyBorder="1" applyAlignment="1">
      <alignment vertical="top"/>
    </xf>
    <xf numFmtId="41" fontId="16" fillId="5" borderId="12" xfId="4" applyNumberFormat="1" applyFont="1" applyFill="1" applyBorder="1" applyAlignment="1">
      <alignment horizontal="right" vertical="top" wrapText="1"/>
    </xf>
    <xf numFmtId="41" fontId="28" fillId="5" borderId="12" xfId="4" applyNumberFormat="1" applyFont="1" applyFill="1" applyBorder="1" applyAlignment="1">
      <alignment horizontal="right" vertical="top"/>
    </xf>
    <xf numFmtId="41" fontId="15" fillId="8" borderId="2" xfId="2" applyNumberFormat="1" applyFont="1" applyFill="1" applyBorder="1" applyAlignment="1">
      <alignment horizontal="center" vertical="center" wrapText="1"/>
    </xf>
    <xf numFmtId="1" fontId="16" fillId="5" borderId="6" xfId="1" applyNumberFormat="1" applyFont="1" applyFill="1" applyBorder="1" applyAlignment="1">
      <alignment horizontal="center" vertical="top" wrapText="1"/>
    </xf>
    <xf numFmtId="41" fontId="16" fillId="5" borderId="6" xfId="4" applyNumberFormat="1" applyFont="1" applyFill="1" applyBorder="1" applyAlignment="1">
      <alignment vertical="top" wrapText="1"/>
    </xf>
    <xf numFmtId="41" fontId="16" fillId="5" borderId="9" xfId="4" applyNumberFormat="1" applyFont="1" applyFill="1" applyBorder="1" applyAlignment="1">
      <alignment vertical="top" wrapText="1"/>
    </xf>
    <xf numFmtId="1" fontId="28" fillId="5" borderId="14" xfId="1" applyNumberFormat="1" applyFont="1" applyFill="1" applyBorder="1" applyAlignment="1">
      <alignment horizontal="center" vertical="top" wrapText="1"/>
    </xf>
    <xf numFmtId="41" fontId="28" fillId="5" borderId="14" xfId="4" applyNumberFormat="1" applyFont="1" applyFill="1" applyBorder="1" applyAlignment="1">
      <alignment vertical="top" wrapText="1"/>
    </xf>
    <xf numFmtId="3" fontId="16" fillId="5" borderId="10" xfId="3" applyNumberFormat="1" applyFont="1" applyFill="1" applyBorder="1" applyAlignment="1">
      <alignment vertical="top" wrapText="1"/>
    </xf>
    <xf numFmtId="41" fontId="28" fillId="5" borderId="9" xfId="4" applyNumberFormat="1" applyFont="1" applyFill="1" applyBorder="1" applyAlignment="1">
      <alignment vertical="top" wrapText="1"/>
    </xf>
    <xf numFmtId="0" fontId="16" fillId="5" borderId="12" xfId="2" applyFont="1" applyFill="1" applyBorder="1" applyAlignment="1">
      <alignment vertical="top" wrapText="1"/>
    </xf>
    <xf numFmtId="0" fontId="16" fillId="5" borderId="10" xfId="2" applyFont="1" applyFill="1" applyBorder="1" applyAlignment="1">
      <alignment vertical="top" wrapText="1"/>
    </xf>
    <xf numFmtId="41" fontId="16" fillId="5" borderId="12" xfId="4" applyNumberFormat="1" applyFont="1" applyFill="1" applyBorder="1" applyAlignment="1">
      <alignment horizontal="center" vertical="top"/>
    </xf>
    <xf numFmtId="41" fontId="16" fillId="0" borderId="9" xfId="4" applyNumberFormat="1" applyFont="1" applyBorder="1" applyAlignment="1">
      <alignment horizontal="center" vertical="center"/>
    </xf>
    <xf numFmtId="41" fontId="16" fillId="0" borderId="9" xfId="4" applyNumberFormat="1" applyFont="1" applyBorder="1" applyAlignment="1">
      <alignment horizontal="right" vertical="center"/>
    </xf>
    <xf numFmtId="41" fontId="16" fillId="0" borderId="9" xfId="4" applyNumberFormat="1" applyFont="1" applyFill="1" applyBorder="1" applyAlignment="1">
      <alignment horizontal="right" vertical="center"/>
    </xf>
    <xf numFmtId="0" fontId="16" fillId="0" borderId="9" xfId="3" applyFont="1" applyBorder="1" applyAlignment="1">
      <alignment horizontal="center" vertical="center"/>
    </xf>
    <xf numFmtId="188" fontId="28" fillId="0" borderId="12" xfId="6" applyNumberFormat="1" applyFont="1" applyBorder="1" applyAlignment="1">
      <alignment vertical="top"/>
    </xf>
    <xf numFmtId="0" fontId="16" fillId="0" borderId="12" xfId="23" applyFont="1" applyBorder="1"/>
    <xf numFmtId="0" fontId="16" fillId="0" borderId="12" xfId="23" applyFont="1" applyBorder="1" applyAlignment="1">
      <alignment horizontal="center"/>
    </xf>
    <xf numFmtId="41" fontId="16" fillId="0" borderId="9" xfId="4" applyNumberFormat="1" applyFont="1" applyBorder="1" applyAlignment="1">
      <alignment horizontal="center" vertical="top"/>
    </xf>
    <xf numFmtId="41" fontId="16" fillId="0" borderId="9" xfId="4" applyNumberFormat="1" applyFont="1" applyBorder="1" applyAlignment="1">
      <alignment horizontal="right" vertical="top"/>
    </xf>
    <xf numFmtId="41" fontId="16" fillId="0" borderId="7" xfId="4" applyNumberFormat="1" applyFont="1" applyFill="1" applyBorder="1" applyAlignment="1">
      <alignment horizontal="center" vertical="center"/>
    </xf>
    <xf numFmtId="41" fontId="16" fillId="0" borderId="7" xfId="4" applyNumberFormat="1" applyFont="1" applyFill="1" applyBorder="1" applyAlignment="1">
      <alignment horizontal="right" vertical="center"/>
    </xf>
    <xf numFmtId="188" fontId="16" fillId="0" borderId="9" xfId="3" applyNumberFormat="1" applyFont="1" applyBorder="1" applyAlignment="1">
      <alignment horizontal="left" vertical="top" wrapText="1"/>
    </xf>
    <xf numFmtId="188" fontId="16" fillId="0" borderId="9" xfId="3" applyNumberFormat="1" applyFont="1" applyBorder="1" applyAlignment="1">
      <alignment vertical="top" wrapText="1"/>
    </xf>
    <xf numFmtId="41" fontId="16" fillId="4" borderId="8" xfId="4" applyNumberFormat="1" applyFont="1" applyFill="1" applyBorder="1" applyAlignment="1">
      <alignment horizontal="right" vertical="top" wrapText="1"/>
    </xf>
    <xf numFmtId="188" fontId="16" fillId="0" borderId="9" xfId="6" applyNumberFormat="1" applyFont="1" applyBorder="1" applyAlignment="1">
      <alignment horizontal="right" vertical="top"/>
    </xf>
    <xf numFmtId="41" fontId="16" fillId="4" borderId="8" xfId="4" applyNumberFormat="1" applyFont="1" applyFill="1" applyBorder="1" applyAlignment="1">
      <alignment horizontal="center" vertical="top" wrapText="1"/>
    </xf>
    <xf numFmtId="188" fontId="16" fillId="0" borderId="9" xfId="5" applyNumberFormat="1" applyFont="1" applyBorder="1" applyAlignment="1">
      <alignment horizontal="left" vertical="top" wrapText="1"/>
    </xf>
    <xf numFmtId="188" fontId="16" fillId="0" borderId="9" xfId="5" applyNumberFormat="1" applyFont="1" applyBorder="1" applyAlignment="1">
      <alignment vertical="top" wrapText="1"/>
    </xf>
    <xf numFmtId="0" fontId="28" fillId="0" borderId="10" xfId="2" applyFont="1" applyBorder="1" applyAlignment="1">
      <alignment vertical="top" wrapText="1"/>
    </xf>
    <xf numFmtId="0" fontId="16" fillId="5" borderId="10" xfId="3" applyFont="1" applyFill="1" applyBorder="1" applyAlignment="1">
      <alignment vertical="top" wrapText="1"/>
    </xf>
    <xf numFmtId="41" fontId="16" fillId="4" borderId="10" xfId="4" applyNumberFormat="1" applyFont="1" applyFill="1" applyBorder="1" applyAlignment="1">
      <alignment horizontal="right" vertical="top" wrapText="1"/>
    </xf>
    <xf numFmtId="0" fontId="19" fillId="0" borderId="0" xfId="3" applyFont="1" applyAlignment="1">
      <alignment horizontal="left" vertical="top" wrapText="1"/>
    </xf>
    <xf numFmtId="0" fontId="27" fillId="0" borderId="7" xfId="2" applyFont="1" applyBorder="1" applyAlignment="1">
      <alignment horizontal="center" vertical="center" wrapText="1"/>
    </xf>
    <xf numFmtId="0" fontId="27" fillId="0" borderId="8" xfId="2" applyFont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top" wrapText="1"/>
    </xf>
    <xf numFmtId="0" fontId="15" fillId="2" borderId="3" xfId="3" applyFont="1" applyFill="1" applyBorder="1" applyAlignment="1">
      <alignment horizontal="center" vertical="top" wrapText="1"/>
    </xf>
    <xf numFmtId="0" fontId="15" fillId="2" borderId="5" xfId="3" applyFont="1" applyFill="1" applyBorder="1" applyAlignment="1">
      <alignment horizontal="center" vertical="top" wrapText="1"/>
    </xf>
    <xf numFmtId="0" fontId="18" fillId="2" borderId="2" xfId="3" applyFont="1" applyFill="1" applyBorder="1" applyAlignment="1">
      <alignment horizontal="center" vertical="top" wrapText="1"/>
    </xf>
    <xf numFmtId="0" fontId="14" fillId="0" borderId="0" xfId="2" applyFont="1" applyAlignment="1">
      <alignment horizontal="center" vertical="top"/>
    </xf>
    <xf numFmtId="0" fontId="15" fillId="0" borderId="2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 wrapText="1"/>
    </xf>
    <xf numFmtId="0" fontId="18" fillId="0" borderId="6" xfId="2" applyFont="1" applyBorder="1" applyAlignment="1">
      <alignment horizontal="center" vertical="center" wrapText="1"/>
    </xf>
    <xf numFmtId="0" fontId="19" fillId="0" borderId="0" xfId="3" applyFont="1" applyAlignment="1">
      <alignment horizontal="left" vertical="top"/>
    </xf>
    <xf numFmtId="0" fontId="15" fillId="2" borderId="4" xfId="3" applyFont="1" applyFill="1" applyBorder="1" applyAlignment="1">
      <alignment horizontal="center" vertical="top" wrapText="1"/>
    </xf>
    <xf numFmtId="0" fontId="15" fillId="2" borderId="6" xfId="3" applyFont="1" applyFill="1" applyBorder="1" applyAlignment="1">
      <alignment horizontal="center" vertical="top" wrapText="1"/>
    </xf>
    <xf numFmtId="0" fontId="15" fillId="2" borderId="7" xfId="3" applyFont="1" applyFill="1" applyBorder="1" applyAlignment="1">
      <alignment horizontal="center" vertical="top" wrapText="1"/>
    </xf>
    <xf numFmtId="0" fontId="15" fillId="2" borderId="8" xfId="3" applyFont="1" applyFill="1" applyBorder="1" applyAlignment="1">
      <alignment horizontal="center" vertical="top" wrapText="1"/>
    </xf>
    <xf numFmtId="0" fontId="18" fillId="0" borderId="7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center" vertical="center" wrapText="1"/>
    </xf>
    <xf numFmtId="0" fontId="31" fillId="2" borderId="2" xfId="3" applyFont="1" applyFill="1" applyBorder="1" applyAlignment="1">
      <alignment horizontal="center" vertical="center" wrapText="1"/>
    </xf>
    <xf numFmtId="0" fontId="15" fillId="9" borderId="3" xfId="2" applyFont="1" applyFill="1" applyBorder="1" applyAlignment="1">
      <alignment horizontal="left" vertical="top" wrapText="1"/>
    </xf>
    <xf numFmtId="0" fontId="15" fillId="9" borderId="4" xfId="2" applyFont="1" applyFill="1" applyBorder="1" applyAlignment="1">
      <alignment horizontal="left" vertical="top" wrapText="1"/>
    </xf>
    <xf numFmtId="0" fontId="15" fillId="9" borderId="5" xfId="2" applyFont="1" applyFill="1" applyBorder="1" applyAlignment="1">
      <alignment horizontal="left" vertical="top" wrapText="1"/>
    </xf>
    <xf numFmtId="0" fontId="18" fillId="2" borderId="6" xfId="3" applyFont="1" applyFill="1" applyBorder="1" applyAlignment="1">
      <alignment horizontal="center" vertical="top" wrapText="1"/>
    </xf>
    <xf numFmtId="0" fontId="18" fillId="2" borderId="7" xfId="3" applyFont="1" applyFill="1" applyBorder="1" applyAlignment="1">
      <alignment horizontal="center" vertical="top" wrapText="1"/>
    </xf>
    <xf numFmtId="0" fontId="18" fillId="2" borderId="8" xfId="3" applyFont="1" applyFill="1" applyBorder="1" applyAlignment="1">
      <alignment horizontal="center" vertical="top" wrapText="1"/>
    </xf>
  </cellXfs>
  <cellStyles count="24">
    <cellStyle name="Comma" xfId="1" builtinId="3"/>
    <cellStyle name="Comma 2" xfId="5" xr:uid="{00000000-0005-0000-0000-000001000000}"/>
    <cellStyle name="Comma 2 2" xfId="8" xr:uid="{00000000-0005-0000-0000-000002000000}"/>
    <cellStyle name="Comma 2 2 2" xfId="12" xr:uid="{00000000-0005-0000-0000-000003000000}"/>
    <cellStyle name="Comma 2 3" xfId="9" xr:uid="{00000000-0005-0000-0000-000004000000}"/>
    <cellStyle name="Comma 2 4" xfId="10" xr:uid="{00000000-0005-0000-0000-000005000000}"/>
    <cellStyle name="Comma 2 5" xfId="17" xr:uid="{00000000-0005-0000-0000-000006000000}"/>
    <cellStyle name="Comma 3" xfId="6" xr:uid="{00000000-0005-0000-0000-000007000000}"/>
    <cellStyle name="Normal" xfId="0" builtinId="0"/>
    <cellStyle name="Normal 11" xfId="2" xr:uid="{00000000-0005-0000-0000-000009000000}"/>
    <cellStyle name="Normal 11 2" xfId="21" xr:uid="{5F91419C-9E82-47B0-B8E3-1E4C9BC661AE}"/>
    <cellStyle name="Normal 11 2 2" xfId="23" xr:uid="{97335965-C636-4306-B495-4C18AF48993E}"/>
    <cellStyle name="Normal 2" xfId="7" xr:uid="{00000000-0005-0000-0000-00000A000000}"/>
    <cellStyle name="Normal 2 2" xfId="11" xr:uid="{00000000-0005-0000-0000-00000B000000}"/>
    <cellStyle name="Normal 2 2 3" xfId="14" xr:uid="{00000000-0005-0000-0000-00000C000000}"/>
    <cellStyle name="Normal 2 2 3 2" xfId="16" xr:uid="{00000000-0005-0000-0000-00000D000000}"/>
    <cellStyle name="Normal 2 2 3 3" xfId="18" xr:uid="{00000000-0005-0000-0000-00000E000000}"/>
    <cellStyle name="Normal 2 2 3 4" xfId="22" xr:uid="{AB09A1E0-9733-4C11-BB51-FF2B7FD63822}"/>
    <cellStyle name="Normal 3" xfId="3" xr:uid="{00000000-0005-0000-0000-00000F000000}"/>
    <cellStyle name="Normal 4" xfId="13" xr:uid="{00000000-0005-0000-0000-000010000000}"/>
    <cellStyle name="Normal 5" xfId="15" xr:uid="{00000000-0005-0000-0000-000011000000}"/>
    <cellStyle name="Normal 5 2" xfId="19" xr:uid="{00000000-0005-0000-0000-000012000000}"/>
    <cellStyle name="Normal 6" xfId="20" xr:uid="{00000000-0005-0000-0000-000013000000}"/>
    <cellStyle name="เครื่องหมายจุลภาค 2" xfId="4" xr:uid="{00000000-0005-0000-0000-000014000000}"/>
  </cellStyles>
  <dxfs count="0"/>
  <tableStyles count="0" defaultTableStyle="TableStyleMedium2" defaultPivotStyle="PivotStyleLight16"/>
  <colors>
    <mruColors>
      <color rgb="FF0000FF"/>
      <color rgb="FFCCECFF"/>
      <color rgb="FF0066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78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08AF38B6-0FB2-47F3-A8A2-AB95B49AA985}"/>
            </a:ext>
          </a:extLst>
        </xdr:cNvPr>
        <xdr:cNvSpPr txBox="1"/>
      </xdr:nvSpPr>
      <xdr:spPr>
        <a:xfrm>
          <a:off x="18526125" y="410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7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E001CA0B-ED03-44C9-9EA3-018ED01B21BB}"/>
            </a:ext>
          </a:extLst>
        </xdr:cNvPr>
        <xdr:cNvSpPr txBox="1"/>
      </xdr:nvSpPr>
      <xdr:spPr>
        <a:xfrm>
          <a:off x="16163925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42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2F6ED82F-F99A-4FE9-B9F6-C64F1C2A6D47}"/>
            </a:ext>
          </a:extLst>
        </xdr:cNvPr>
        <xdr:cNvSpPr txBox="1"/>
      </xdr:nvSpPr>
      <xdr:spPr>
        <a:xfrm>
          <a:off x="16163925" y="1161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4D6478F0-A28E-4FD3-BBB5-1FFBA5A4AA90}"/>
            </a:ext>
          </a:extLst>
        </xdr:cNvPr>
        <xdr:cNvSpPr txBox="1"/>
      </xdr:nvSpPr>
      <xdr:spPr>
        <a:xfrm>
          <a:off x="15840075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19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E131C226-A257-40F9-A9D6-3C578D52562D}"/>
            </a:ext>
          </a:extLst>
        </xdr:cNvPr>
        <xdr:cNvSpPr txBox="1"/>
      </xdr:nvSpPr>
      <xdr:spPr>
        <a:xfrm>
          <a:off x="15840075" y="5514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48B15A98-2716-4E0C-A865-CC28CE13B2AD}"/>
            </a:ext>
          </a:extLst>
        </xdr:cNvPr>
        <xdr:cNvSpPr txBox="1"/>
      </xdr:nvSpPr>
      <xdr:spPr>
        <a:xfrm>
          <a:off x="15735300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26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62A108D9-CDD3-43DB-B543-9A917F0BD72E}"/>
            </a:ext>
          </a:extLst>
        </xdr:cNvPr>
        <xdr:cNvSpPr txBox="1"/>
      </xdr:nvSpPr>
      <xdr:spPr>
        <a:xfrm>
          <a:off x="15735300" y="7953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C701323A-6811-49D9-BC17-BD71E0E8C802}"/>
            </a:ext>
          </a:extLst>
        </xdr:cNvPr>
        <xdr:cNvSpPr txBox="1"/>
      </xdr:nvSpPr>
      <xdr:spPr>
        <a:xfrm>
          <a:off x="16268700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34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9A6201F7-18C4-4543-B2E8-DCAE441E4791}"/>
            </a:ext>
          </a:extLst>
        </xdr:cNvPr>
        <xdr:cNvSpPr txBox="1"/>
      </xdr:nvSpPr>
      <xdr:spPr>
        <a:xfrm>
          <a:off x="16268700" y="10353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A5C1ED5C-EE4C-4529-B0AF-740B74C55697}"/>
            </a:ext>
          </a:extLst>
        </xdr:cNvPr>
        <xdr:cNvSpPr txBox="1"/>
      </xdr:nvSpPr>
      <xdr:spPr>
        <a:xfrm>
          <a:off x="16173450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31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2F55CDD8-6ACF-4EB7-9EB9-94BED829FFD6}"/>
            </a:ext>
          </a:extLst>
        </xdr:cNvPr>
        <xdr:cNvSpPr txBox="1"/>
      </xdr:nvSpPr>
      <xdr:spPr>
        <a:xfrm>
          <a:off x="16173450" y="6734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4C63ECD8-B4C8-42CB-B3EA-17ECF65EDE00}"/>
            </a:ext>
          </a:extLst>
        </xdr:cNvPr>
        <xdr:cNvSpPr txBox="1"/>
      </xdr:nvSpPr>
      <xdr:spPr>
        <a:xfrm>
          <a:off x="16211550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60F38639-80CA-46BF-80B0-99112522E611}"/>
            </a:ext>
          </a:extLst>
        </xdr:cNvPr>
        <xdr:cNvSpPr txBox="1"/>
      </xdr:nvSpPr>
      <xdr:spPr>
        <a:xfrm>
          <a:off x="1621155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D34CA298-561B-437F-A459-67756CBD7515}"/>
            </a:ext>
          </a:extLst>
        </xdr:cNvPr>
        <xdr:cNvSpPr txBox="1"/>
      </xdr:nvSpPr>
      <xdr:spPr>
        <a:xfrm>
          <a:off x="15821025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D7365DC3-2455-4011-A782-ADB3DD5326E4}"/>
            </a:ext>
          </a:extLst>
        </xdr:cNvPr>
        <xdr:cNvSpPr txBox="1"/>
      </xdr:nvSpPr>
      <xdr:spPr>
        <a:xfrm>
          <a:off x="15821025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A27BE150-B3D2-4556-9FA5-C49EBCB8FE07}"/>
            </a:ext>
          </a:extLst>
        </xdr:cNvPr>
        <xdr:cNvSpPr txBox="1"/>
      </xdr:nvSpPr>
      <xdr:spPr>
        <a:xfrm>
          <a:off x="16202025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32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324FF3C5-02DD-4F4B-AFA7-B6214F3400E8}"/>
            </a:ext>
          </a:extLst>
        </xdr:cNvPr>
        <xdr:cNvSpPr txBox="1"/>
      </xdr:nvSpPr>
      <xdr:spPr>
        <a:xfrm>
          <a:off x="16202025" y="7953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14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C64B5341-8466-489C-8246-5DE8E691EF88}"/>
            </a:ext>
          </a:extLst>
        </xdr:cNvPr>
        <xdr:cNvSpPr txBox="1"/>
      </xdr:nvSpPr>
      <xdr:spPr>
        <a:xfrm>
          <a:off x="12887325" y="3190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1C18881C-1322-426C-B8E9-3CC37A65DAC7}"/>
            </a:ext>
          </a:extLst>
        </xdr:cNvPr>
        <xdr:cNvSpPr txBox="1"/>
      </xdr:nvSpPr>
      <xdr:spPr>
        <a:xfrm>
          <a:off x="18278475" y="4905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2227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CCF1A3A0-86C5-4E38-8AE3-268CEC5D195B}"/>
            </a:ext>
          </a:extLst>
        </xdr:cNvPr>
        <xdr:cNvSpPr txBox="1"/>
      </xdr:nvSpPr>
      <xdr:spPr>
        <a:xfrm>
          <a:off x="18278475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14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8F5D3410-B6B2-44DE-97EC-2C1B503E7796}"/>
            </a:ext>
          </a:extLst>
        </xdr:cNvPr>
        <xdr:cNvSpPr txBox="1"/>
      </xdr:nvSpPr>
      <xdr:spPr>
        <a:xfrm>
          <a:off x="14363700" y="471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17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A55469FC-C6AE-41C5-99C2-0F07F93D224A}"/>
            </a:ext>
          </a:extLst>
        </xdr:cNvPr>
        <xdr:cNvSpPr txBox="1"/>
      </xdr:nvSpPr>
      <xdr:spPr>
        <a:xfrm>
          <a:off x="19754850" y="642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B4ED030B-195D-4619-8D0F-29C5C74BE428}"/>
            </a:ext>
          </a:extLst>
        </xdr:cNvPr>
        <xdr:cNvSpPr txBox="1"/>
      </xdr:nvSpPr>
      <xdr:spPr>
        <a:xfrm>
          <a:off x="19754850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20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EDD21601-F8BA-47A8-985E-C768C0F15FCD}"/>
            </a:ext>
          </a:extLst>
        </xdr:cNvPr>
        <xdr:cNvSpPr txBox="1"/>
      </xdr:nvSpPr>
      <xdr:spPr>
        <a:xfrm>
          <a:off x="15878175" y="6543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36B4C351-FF08-401F-9233-484E9E751E05}"/>
            </a:ext>
          </a:extLst>
        </xdr:cNvPr>
        <xdr:cNvSpPr txBox="1"/>
      </xdr:nvSpPr>
      <xdr:spPr>
        <a:xfrm>
          <a:off x="15878175" y="734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28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163690EE-F26A-46BD-9345-D9BDE2E3059B}"/>
            </a:ext>
          </a:extLst>
        </xdr:cNvPr>
        <xdr:cNvSpPr txBox="1"/>
      </xdr:nvSpPr>
      <xdr:spPr>
        <a:xfrm>
          <a:off x="14363700" y="501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9475E9F3-88B8-4870-A758-3E2558801B6C}"/>
            </a:ext>
          </a:extLst>
        </xdr:cNvPr>
        <xdr:cNvSpPr txBox="1"/>
      </xdr:nvSpPr>
      <xdr:spPr>
        <a:xfrm>
          <a:off x="1975485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2227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88EF9DA3-DFAD-48EA-A273-A39A04A4F19C}"/>
            </a:ext>
          </a:extLst>
        </xdr:cNvPr>
        <xdr:cNvSpPr txBox="1"/>
      </xdr:nvSpPr>
      <xdr:spPr>
        <a:xfrm>
          <a:off x="19754850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17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AF41E137-276A-4017-A031-53344EC51D22}"/>
            </a:ext>
          </a:extLst>
        </xdr:cNvPr>
        <xdr:cNvSpPr txBox="1"/>
      </xdr:nvSpPr>
      <xdr:spPr>
        <a:xfrm>
          <a:off x="14363700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C592C624-B97E-4FB4-9978-9F7D043D9520}"/>
            </a:ext>
          </a:extLst>
        </xdr:cNvPr>
        <xdr:cNvSpPr txBox="1"/>
      </xdr:nvSpPr>
      <xdr:spPr>
        <a:xfrm>
          <a:off x="19754850" y="862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2227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4F01F734-2FD8-4767-A8C4-4212E146D451}"/>
            </a:ext>
          </a:extLst>
        </xdr:cNvPr>
        <xdr:cNvSpPr txBox="1"/>
      </xdr:nvSpPr>
      <xdr:spPr>
        <a:xfrm>
          <a:off x="19754850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17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493DE6AC-6E2A-4190-B152-A4B09A57E4E3}"/>
            </a:ext>
          </a:extLst>
        </xdr:cNvPr>
        <xdr:cNvSpPr txBox="1"/>
      </xdr:nvSpPr>
      <xdr:spPr>
        <a:xfrm>
          <a:off x="14363700" y="564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4C19642-28FD-4711-8156-70628DE5DEA4}"/>
            </a:ext>
          </a:extLst>
        </xdr:cNvPr>
        <xdr:cNvSpPr txBox="1"/>
      </xdr:nvSpPr>
      <xdr:spPr>
        <a:xfrm>
          <a:off x="19754850" y="6448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2227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ADEA1B1E-3C08-4775-9C0A-B52052F693BB}"/>
            </a:ext>
          </a:extLst>
        </xdr:cNvPr>
        <xdr:cNvSpPr txBox="1"/>
      </xdr:nvSpPr>
      <xdr:spPr>
        <a:xfrm>
          <a:off x="19754850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17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0CB16743-4DA5-42F2-B575-607B68FB77B7}"/>
            </a:ext>
          </a:extLst>
        </xdr:cNvPr>
        <xdr:cNvSpPr txBox="1"/>
      </xdr:nvSpPr>
      <xdr:spPr>
        <a:xfrm>
          <a:off x="14363700" y="5953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9F03FC8A-0C20-49FE-90F5-D6B9F0D38AA0}"/>
            </a:ext>
          </a:extLst>
        </xdr:cNvPr>
        <xdr:cNvSpPr txBox="1"/>
      </xdr:nvSpPr>
      <xdr:spPr>
        <a:xfrm>
          <a:off x="19754850" y="6753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2227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566D9EF1-0EBC-4998-B1A8-F0490225C217}"/>
            </a:ext>
          </a:extLst>
        </xdr:cNvPr>
        <xdr:cNvSpPr txBox="1"/>
      </xdr:nvSpPr>
      <xdr:spPr>
        <a:xfrm>
          <a:off x="19754850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17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8C552EFF-C5F6-4D77-B0E7-FE474485CB14}"/>
            </a:ext>
          </a:extLst>
        </xdr:cNvPr>
        <xdr:cNvSpPr txBox="1"/>
      </xdr:nvSpPr>
      <xdr:spPr>
        <a:xfrm>
          <a:off x="14478000" y="564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155B7217-CF2C-4D0F-8E68-5CD6AE2ECC85}"/>
            </a:ext>
          </a:extLst>
        </xdr:cNvPr>
        <xdr:cNvSpPr txBox="1"/>
      </xdr:nvSpPr>
      <xdr:spPr>
        <a:xfrm>
          <a:off x="19869150" y="6448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65" cy="172227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9148941E-831F-4049-B981-43A35A619BDE}"/>
            </a:ext>
          </a:extLst>
        </xdr:cNvPr>
        <xdr:cNvSpPr txBox="1"/>
      </xdr:nvSpPr>
      <xdr:spPr>
        <a:xfrm>
          <a:off x="19869150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9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4043ECB8-53B0-41CD-9CB2-11943C69AB3B}"/>
            </a:ext>
          </a:extLst>
        </xdr:cNvPr>
        <xdr:cNvSpPr txBox="1"/>
      </xdr:nvSpPr>
      <xdr:spPr>
        <a:xfrm>
          <a:off x="12887325" y="3190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15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38AB6027-5332-4F06-9327-2E0EE1E42450}"/>
            </a:ext>
          </a:extLst>
        </xdr:cNvPr>
        <xdr:cNvSpPr txBox="1"/>
      </xdr:nvSpPr>
      <xdr:spPr>
        <a:xfrm>
          <a:off x="18278475" y="4905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42C1D794-C205-4560-9AF4-93769DAC3E73}"/>
            </a:ext>
          </a:extLst>
        </xdr:cNvPr>
        <xdr:cNvSpPr txBox="1"/>
      </xdr:nvSpPr>
      <xdr:spPr>
        <a:xfrm>
          <a:off x="18278475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36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E8B3CB7D-E3D4-4A0C-A994-15E2F9072475}"/>
            </a:ext>
          </a:extLst>
        </xdr:cNvPr>
        <xdr:cNvSpPr txBox="1"/>
      </xdr:nvSpPr>
      <xdr:spPr>
        <a:xfrm>
          <a:off x="19316700" y="1538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25</xdr:col>
      <xdr:colOff>0</xdr:colOff>
      <xdr:row>52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89B4F8D3-3974-4C44-9830-03FA559A05BE}"/>
            </a:ext>
          </a:extLst>
        </xdr:cNvPr>
        <xdr:cNvSpPr txBox="1"/>
      </xdr:nvSpPr>
      <xdr:spPr>
        <a:xfrm>
          <a:off x="24031575" y="2323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20</xdr:row>
      <xdr:rowOff>0</xdr:rowOff>
    </xdr:from>
    <xdr:ext cx="65" cy="172227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F856C455-6798-4FE3-BA46-904B4A78421E}"/>
            </a:ext>
          </a:extLst>
        </xdr:cNvPr>
        <xdr:cNvSpPr txBox="1"/>
      </xdr:nvSpPr>
      <xdr:spPr>
        <a:xfrm>
          <a:off x="19316700" y="806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31</xdr:row>
      <xdr:rowOff>0</xdr:rowOff>
    </xdr:from>
    <xdr:ext cx="65" cy="172227"/>
    <xdr:sp macro="" textlink="">
      <xdr:nvSpPr>
        <xdr:cNvPr id="5" name="กล่องข้อความ 2">
          <a:extLst>
            <a:ext uri="{FF2B5EF4-FFF2-40B4-BE49-F238E27FC236}">
              <a16:creationId xmlns:a16="http://schemas.microsoft.com/office/drawing/2014/main" id="{961AB574-A716-43BC-8F55-9AFCCFE8A67B}"/>
            </a:ext>
          </a:extLst>
        </xdr:cNvPr>
        <xdr:cNvSpPr txBox="1"/>
      </xdr:nvSpPr>
      <xdr:spPr>
        <a:xfrm>
          <a:off x="19316700" y="1233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24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D3C7D621-8492-4378-AD88-3FFDC1523E29}"/>
            </a:ext>
          </a:extLst>
        </xdr:cNvPr>
        <xdr:cNvSpPr txBox="1"/>
      </xdr:nvSpPr>
      <xdr:spPr>
        <a:xfrm>
          <a:off x="17526000" y="7162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70ED4936-4452-4B30-A075-DAF96B98F895}"/>
            </a:ext>
          </a:extLst>
        </xdr:cNvPr>
        <xdr:cNvSpPr txBox="1"/>
      </xdr:nvSpPr>
      <xdr:spPr>
        <a:xfrm>
          <a:off x="1752600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21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60C700C3-D121-4190-89F2-E4F540C2BAC9}"/>
            </a:ext>
          </a:extLst>
        </xdr:cNvPr>
        <xdr:cNvSpPr txBox="1"/>
      </xdr:nvSpPr>
      <xdr:spPr>
        <a:xfrm>
          <a:off x="15697200" y="471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23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FAC5DF46-E272-4655-8248-DE395C33B17A}"/>
            </a:ext>
          </a:extLst>
        </xdr:cNvPr>
        <xdr:cNvSpPr txBox="1"/>
      </xdr:nvSpPr>
      <xdr:spPr>
        <a:xfrm>
          <a:off x="15697200" y="532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65" cy="172227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FA23831E-A338-4AC0-A0F0-D8B2E79168FE}"/>
            </a:ext>
          </a:extLst>
        </xdr:cNvPr>
        <xdr:cNvSpPr txBox="1"/>
      </xdr:nvSpPr>
      <xdr:spPr>
        <a:xfrm>
          <a:off x="15697200" y="642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DECDDD96-AADF-4725-BAC5-606F78DECA7A}"/>
            </a:ext>
          </a:extLst>
        </xdr:cNvPr>
        <xdr:cNvSpPr txBox="1"/>
      </xdr:nvSpPr>
      <xdr:spPr>
        <a:xfrm>
          <a:off x="17916525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42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BFC974D9-2D7A-4534-8FC2-DF5F2715E070}"/>
            </a:ext>
          </a:extLst>
        </xdr:cNvPr>
        <xdr:cNvSpPr txBox="1"/>
      </xdr:nvSpPr>
      <xdr:spPr>
        <a:xfrm>
          <a:off x="17916525" y="1660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3842F62A-C170-462E-A86D-4C13C48DE5EF}"/>
            </a:ext>
          </a:extLst>
        </xdr:cNvPr>
        <xdr:cNvSpPr txBox="1"/>
      </xdr:nvSpPr>
      <xdr:spPr>
        <a:xfrm>
          <a:off x="21650325" y="2762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21</xdr:col>
      <xdr:colOff>0</xdr:colOff>
      <xdr:row>142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36A0BF56-67D0-4C59-8AFB-030972F91C3A}"/>
            </a:ext>
          </a:extLst>
        </xdr:cNvPr>
        <xdr:cNvSpPr txBox="1"/>
      </xdr:nvSpPr>
      <xdr:spPr>
        <a:xfrm>
          <a:off x="21650325" y="69542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BAF4A9A7-AF53-4FEC-B6F3-2B81FE59C01A}"/>
            </a:ext>
          </a:extLst>
        </xdr:cNvPr>
        <xdr:cNvSpPr txBox="1"/>
      </xdr:nvSpPr>
      <xdr:spPr>
        <a:xfrm>
          <a:off x="16430625" y="284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129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66DAC5F3-462E-4FEE-B2E3-8714A978B81A}"/>
            </a:ext>
          </a:extLst>
        </xdr:cNvPr>
        <xdr:cNvSpPr txBox="1"/>
      </xdr:nvSpPr>
      <xdr:spPr>
        <a:xfrm>
          <a:off x="16430625" y="834675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30AC9DAC-5FB6-406E-8E2E-ADD4D7870628}"/>
            </a:ext>
          </a:extLst>
        </xdr:cNvPr>
        <xdr:cNvSpPr txBox="1"/>
      </xdr:nvSpPr>
      <xdr:spPr>
        <a:xfrm>
          <a:off x="15973425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60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CADD6622-38D4-402D-986D-EA274A23AEED}"/>
            </a:ext>
          </a:extLst>
        </xdr:cNvPr>
        <xdr:cNvSpPr txBox="1"/>
      </xdr:nvSpPr>
      <xdr:spPr>
        <a:xfrm>
          <a:off x="15973425" y="1191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igma\Desktop\MJ20\600_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91;&#3610;&#3621;&#3591;&#3607;&#3640;&#3609;%2064\&#3626;&#3619;&#3640;&#3611;&#3648;&#3626;&#3609;&#3629;&#3586;&#3629;&#3619;&#3634;&#3618;&#3585;&#3634;&#3619;&#3626;&#3636;&#3656;&#3591;&#3585;&#3656;&#3629;&#3626;&#3619;&#3657;&#3634;&#3591;%20&#3611;&#3637;%206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91;&#3634;&#3609;&#3591;&#3610;&#3611;&#3619;&#3632;&#3617;&#3634;&#3603;%2058\&#3591;&#3610;&#3611;&#3619;&#3632;&#3617;&#3634;&#3603;%20&#3611;&#3637;%2064\&#3588;&#3619;&#3640;&#3616;&#3633;&#3603;&#3601;&#3660;%20(thailand%204.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591;&#3610;&#3611;&#3619;&#3632;&#3617;&#3634;&#3603;%2058/&#3591;&#3610;&#3611;&#3619;&#3632;&#3617;&#3634;&#3603;%20&#3611;&#3637;%2064/&#3588;&#3635;&#3648;&#3626;&#3609;&#3629;&#3586;&#3629;&#3591;&#3610;&#3621;&#3591;&#3607;&#3640;&#3609;%20&#3591;&#3611;&#3617;.&#3619;&#3634;&#3618;&#3592;&#3656;&#3634;&#3618;&#3611;&#3637;%2064/&#3651;&#3594;&#3657;%20&#3591;&#3610;&#3621;&#3591;&#3607;&#3640;&#3609;&#3611;&#3637;%2064%20(%2017%20&#3617;&#3637;&#3588;.%206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I23">
            <v>10735800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สิ่งก่อสร้าง ขอ64"/>
      <sheetName val="สรุปเสนอขอสิ่งก่อสร้างปีเดียว"/>
      <sheetName val="สรุปเสนอขอสิ่งก่อสร้างผูกพันใหม"/>
      <sheetName val="สรุปสิ่งก่อสร้างปีเดียว(ย่อ)"/>
      <sheetName val="สรุปสิ่งก่อสร้างผูกพัน(ย่อ)"/>
      <sheetName val="กพน."/>
      <sheetName val="สวท"/>
      <sheetName val="กองอาคาร"/>
      <sheetName val="วิทยาเขตปราจีน"/>
      <sheetName val="คณะครุศาสตร์"/>
      <sheetName val="คณะเกษตร"/>
      <sheetName val="คณะคหกรรม"/>
      <sheetName val="วิศวกรรม"/>
      <sheetName val="ศูนย์ปิโตร"/>
      <sheetName val="คณะสถาปัตย์"/>
      <sheetName val="คณะศิลปกรรม(สังคม)"/>
      <sheetName val="สิ่งก่อสร้างปีเดียว(เรียง)"/>
      <sheetName val="Sheet3"/>
    </sheetNames>
    <sheetDataSet>
      <sheetData sheetId="0" refreshError="1">
        <row r="5">
          <cell r="H5">
            <v>15610200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ากาศยาน"/>
      <sheetName val="แปรรูปอาหาร"/>
      <sheetName val="ราง"/>
      <sheetName val="ยานยนต์"/>
      <sheetName val="หุ่นยนยต์"/>
      <sheetName val="meister"/>
      <sheetName val="เกษตรอัจฉริยะ"/>
      <sheetName val="AI"/>
    </sheetNames>
    <sheetDataSet>
      <sheetData sheetId="0" refreshError="1"/>
      <sheetData sheetId="1" refreshError="1">
        <row r="8">
          <cell r="G8">
            <v>11175500</v>
          </cell>
          <cell r="H8">
            <v>6305500</v>
          </cell>
        </row>
      </sheetData>
      <sheetData sheetId="2" refreshError="1"/>
      <sheetData sheetId="3" refreshError="1">
        <row r="8">
          <cell r="G8">
            <v>20000000</v>
          </cell>
          <cell r="H8">
            <v>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 (ใช้)"/>
      <sheetName val="สรุปสิ่งก่อสร้างผูกพันเดิม"/>
      <sheetName val="สรุปสิ่งก่อสร้าง"/>
      <sheetName val="สรุปครุภัณฑ์ (ไม่มีรายการย่อย)"/>
      <sheetName val="สรุปครุภัณฑ์ (ทำแผน3ปีต่อไป)"/>
      <sheetName val="EEC"/>
      <sheetName val="แปรรูปอาหาร"/>
      <sheetName val="ยานยนต์"/>
      <sheetName val="อากาศยาน"/>
      <sheetName val="ราง"/>
      <sheetName val="หุ่นยนยต์"/>
      <sheetName val="meister"/>
      <sheetName val="เกษตรอัจฉริยะ"/>
      <sheetName val="AI"/>
    </sheetNames>
    <sheetDataSet>
      <sheetData sheetId="0"/>
      <sheetData sheetId="1"/>
      <sheetData sheetId="2"/>
      <sheetData sheetId="3"/>
      <sheetData sheetId="4"/>
      <sheetData sheetId="5">
        <row r="5">
          <cell r="L5">
            <v>22655300</v>
          </cell>
        </row>
      </sheetData>
      <sheetData sheetId="6">
        <row r="8">
          <cell r="L8">
            <v>6305500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Z79"/>
  <sheetViews>
    <sheetView tabSelected="1" view="pageBreakPreview" zoomScale="90" zoomScaleSheetLayoutView="90" workbookViewId="0">
      <selection activeCell="B15" sqref="B15"/>
    </sheetView>
  </sheetViews>
  <sheetFormatPr defaultColWidth="8.109375" defaultRowHeight="24"/>
  <cols>
    <col min="1" max="1" width="4.6640625" style="2" customWidth="1"/>
    <col min="2" max="2" width="52.44140625" style="2" customWidth="1"/>
    <col min="3" max="3" width="5.5546875" style="2" customWidth="1"/>
    <col min="4" max="4" width="6.88671875" style="2" customWidth="1"/>
    <col min="5" max="5" width="10.109375" style="2" customWidth="1"/>
    <col min="6" max="6" width="11.33203125" style="2" customWidth="1"/>
    <col min="7" max="7" width="10.88671875" style="126" customWidth="1"/>
    <col min="8" max="8" width="6.33203125" style="66" customWidth="1"/>
    <col min="9" max="9" width="10" style="67" customWidth="1"/>
    <col min="10" max="10" width="6.33203125" style="67" customWidth="1"/>
    <col min="11" max="11" width="10.5546875" style="67" customWidth="1"/>
    <col min="12" max="12" width="6.33203125" style="66" customWidth="1"/>
    <col min="13" max="13" width="10.21875" style="67" customWidth="1"/>
    <col min="14" max="14" width="6.33203125" style="66" customWidth="1"/>
    <col min="15" max="15" width="9.88671875" style="67" bestFit="1" customWidth="1"/>
    <col min="16" max="16" width="7" style="66" customWidth="1"/>
    <col min="17" max="17" width="10.6640625" style="67" customWidth="1"/>
    <col min="18" max="18" width="8.44140625" style="66" customWidth="1"/>
    <col min="19" max="19" width="12" style="67" customWidth="1"/>
    <col min="20" max="20" width="10.109375" style="67" customWidth="1"/>
    <col min="21" max="21" width="11.77734375" style="2" customWidth="1"/>
    <col min="22" max="22" width="10.33203125" style="2" bestFit="1" customWidth="1"/>
    <col min="23" max="23" width="8.77734375" style="2" bestFit="1" customWidth="1"/>
    <col min="24" max="24" width="12.5546875" style="2" customWidth="1"/>
    <col min="25" max="25" width="19.44140625" style="2" customWidth="1"/>
    <col min="26" max="26" width="13.6640625" style="2" customWidth="1"/>
    <col min="27" max="16384" width="8.109375" style="2"/>
  </cols>
  <sheetData>
    <row r="1" spans="1:26" s="75" customFormat="1" ht="27.75">
      <c r="A1" s="71" t="s">
        <v>640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 t="s">
        <v>41</v>
      </c>
    </row>
    <row r="2" spans="1:26" s="75" customFormat="1" ht="27.75">
      <c r="A2" s="789" t="s">
        <v>565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6"/>
    </row>
    <row r="3" spans="1:26" s="4" customFormat="1" ht="13.5" customHeight="1">
      <c r="A3" s="3"/>
      <c r="G3" s="77"/>
      <c r="H3" s="35"/>
      <c r="I3" s="5"/>
      <c r="J3" s="5"/>
      <c r="K3" s="5"/>
      <c r="L3" s="35"/>
      <c r="M3" s="5"/>
      <c r="N3" s="35"/>
      <c r="O3" s="5"/>
      <c r="P3" s="35"/>
      <c r="Q3" s="35"/>
      <c r="R3" s="36"/>
      <c r="S3" s="5"/>
      <c r="T3" s="5"/>
    </row>
    <row r="4" spans="1:26" s="6" customFormat="1" ht="24" customHeight="1">
      <c r="A4" s="790" t="s">
        <v>1</v>
      </c>
      <c r="B4" s="792" t="s">
        <v>2</v>
      </c>
      <c r="C4" s="794" t="s">
        <v>641</v>
      </c>
      <c r="D4" s="795"/>
      <c r="E4" s="795"/>
      <c r="F4" s="795"/>
      <c r="G4" s="796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8" t="s">
        <v>42</v>
      </c>
      <c r="U4" s="366"/>
    </row>
    <row r="5" spans="1:26" s="6" customFormat="1" ht="24" customHeight="1">
      <c r="A5" s="790"/>
      <c r="B5" s="792"/>
      <c r="C5" s="797" t="s">
        <v>43</v>
      </c>
      <c r="D5" s="797" t="s">
        <v>44</v>
      </c>
      <c r="E5" s="799" t="s">
        <v>45</v>
      </c>
      <c r="F5" s="797" t="s">
        <v>46</v>
      </c>
      <c r="G5" s="783" t="s">
        <v>642</v>
      </c>
      <c r="H5" s="785">
        <v>2566</v>
      </c>
      <c r="I5" s="785"/>
      <c r="J5" s="786">
        <v>2567</v>
      </c>
      <c r="K5" s="787"/>
      <c r="L5" s="785">
        <v>2568</v>
      </c>
      <c r="M5" s="785"/>
      <c r="N5" s="785">
        <v>2569</v>
      </c>
      <c r="O5" s="785"/>
      <c r="P5" s="785">
        <v>2570</v>
      </c>
      <c r="Q5" s="785"/>
      <c r="R5" s="785" t="s">
        <v>5</v>
      </c>
      <c r="S5" s="785"/>
      <c r="T5" s="788"/>
    </row>
    <row r="6" spans="1:26" s="6" customFormat="1" ht="69.75" customHeight="1">
      <c r="A6" s="791"/>
      <c r="B6" s="793"/>
      <c r="C6" s="798"/>
      <c r="D6" s="798"/>
      <c r="E6" s="800"/>
      <c r="F6" s="798"/>
      <c r="G6" s="78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88"/>
    </row>
    <row r="7" spans="1:26" s="85" customFormat="1">
      <c r="A7" s="78" t="s">
        <v>37</v>
      </c>
      <c r="B7" s="79"/>
      <c r="C7" s="80"/>
      <c r="D7" s="80"/>
      <c r="E7" s="81"/>
      <c r="F7" s="82">
        <f>F9</f>
        <v>16075300</v>
      </c>
      <c r="G7" s="83">
        <f>G9</f>
        <v>4000000</v>
      </c>
      <c r="H7" s="282">
        <f t="shared" ref="H7:R7" si="0">SUM(H9)</f>
        <v>0</v>
      </c>
      <c r="I7" s="282">
        <f t="shared" si="0"/>
        <v>34325000</v>
      </c>
      <c r="J7" s="282">
        <f t="shared" si="0"/>
        <v>0</v>
      </c>
      <c r="K7" s="282">
        <f t="shared" si="0"/>
        <v>32766040</v>
      </c>
      <c r="L7" s="282">
        <f t="shared" si="0"/>
        <v>0</v>
      </c>
      <c r="M7" s="282">
        <f t="shared" si="0"/>
        <v>35316000</v>
      </c>
      <c r="N7" s="282">
        <f t="shared" si="0"/>
        <v>0</v>
      </c>
      <c r="O7" s="282">
        <f t="shared" si="0"/>
        <v>34131500</v>
      </c>
      <c r="P7" s="41"/>
      <c r="Q7" s="282">
        <f>SUM(Q9)</f>
        <v>0</v>
      </c>
      <c r="R7" s="282">
        <f t="shared" si="0"/>
        <v>0</v>
      </c>
      <c r="S7" s="282">
        <f>SUM(S9)</f>
        <v>136538540</v>
      </c>
      <c r="T7" s="41"/>
      <c r="U7" s="84"/>
      <c r="X7" s="84"/>
      <c r="Y7" s="86">
        <v>29831600</v>
      </c>
      <c r="Z7" s="84">
        <f>X7+Y7</f>
        <v>29831600</v>
      </c>
    </row>
    <row r="8" spans="1:26" s="9" customFormat="1">
      <c r="A8" s="7" t="s">
        <v>47</v>
      </c>
      <c r="B8" s="8"/>
      <c r="C8" s="87"/>
      <c r="D8" s="87"/>
      <c r="E8" s="88"/>
      <c r="F8" s="89"/>
      <c r="G8" s="90"/>
      <c r="H8" s="45"/>
      <c r="I8" s="46"/>
      <c r="J8" s="46"/>
      <c r="K8" s="46"/>
      <c r="L8" s="45"/>
      <c r="M8" s="46"/>
      <c r="N8" s="45"/>
      <c r="O8" s="46"/>
      <c r="P8" s="45"/>
      <c r="Q8" s="46"/>
      <c r="R8" s="45"/>
      <c r="S8" s="45"/>
      <c r="T8" s="45"/>
      <c r="X8" s="47"/>
    </row>
    <row r="9" spans="1:26" s="99" customFormat="1">
      <c r="A9" s="91" t="s">
        <v>48</v>
      </c>
      <c r="B9" s="92"/>
      <c r="C9" s="93"/>
      <c r="D9" s="93"/>
      <c r="E9" s="94"/>
      <c r="F9" s="95">
        <f>SUM(F10:F63)</f>
        <v>16075300</v>
      </c>
      <c r="G9" s="96">
        <f>SUM(G10:G63)</f>
        <v>4000000</v>
      </c>
      <c r="H9" s="97"/>
      <c r="I9" s="98">
        <f>SUM(I23:I35)</f>
        <v>34325000</v>
      </c>
      <c r="J9" s="98"/>
      <c r="K9" s="98">
        <f>SUM(K36:K47)</f>
        <v>32766040</v>
      </c>
      <c r="L9" s="97"/>
      <c r="M9" s="98">
        <f>SUM(M48:M59)</f>
        <v>35316000</v>
      </c>
      <c r="N9" s="97"/>
      <c r="O9" s="281">
        <f>SUM(O60:O70)</f>
        <v>34131500</v>
      </c>
      <c r="P9" s="281"/>
      <c r="Q9" s="281">
        <f>SUM(Q10:Q70)</f>
        <v>0</v>
      </c>
      <c r="R9" s="97">
        <f>H9+J9+L9+N9+P9</f>
        <v>0</v>
      </c>
      <c r="S9" s="97">
        <f>I9+K9+M9+O9+Q9</f>
        <v>136538540</v>
      </c>
      <c r="T9" s="97"/>
      <c r="U9" s="222"/>
      <c r="X9" s="100"/>
    </row>
    <row r="10" spans="1:26" ht="48">
      <c r="A10" s="24">
        <v>1</v>
      </c>
      <c r="B10" s="101" t="s">
        <v>561</v>
      </c>
      <c r="C10" s="378">
        <v>1</v>
      </c>
      <c r="D10" s="378" t="s">
        <v>49</v>
      </c>
      <c r="E10" s="379">
        <v>2500000</v>
      </c>
      <c r="F10" s="380">
        <v>2500000</v>
      </c>
      <c r="G10" s="381">
        <v>2500000</v>
      </c>
      <c r="H10" s="371"/>
      <c r="I10" s="372"/>
      <c r="J10" s="372"/>
      <c r="K10" s="372"/>
      <c r="L10" s="371"/>
      <c r="M10" s="372"/>
      <c r="N10" s="371"/>
      <c r="O10" s="372"/>
      <c r="P10" s="371"/>
      <c r="Q10" s="372"/>
      <c r="R10" s="462"/>
      <c r="S10" s="462">
        <f t="shared" ref="S10" si="1">I10+K10+M10+O10+Q10</f>
        <v>0</v>
      </c>
      <c r="T10" s="372"/>
      <c r="U10" s="11"/>
    </row>
    <row r="11" spans="1:26" ht="30" customHeight="1">
      <c r="A11" s="103">
        <v>2</v>
      </c>
      <c r="B11" s="104" t="s">
        <v>562</v>
      </c>
      <c r="C11" s="378">
        <v>1</v>
      </c>
      <c r="D11" s="378" t="s">
        <v>49</v>
      </c>
      <c r="E11" s="379">
        <v>1500000</v>
      </c>
      <c r="F11" s="380">
        <v>1500000</v>
      </c>
      <c r="G11" s="381">
        <v>1500000</v>
      </c>
      <c r="H11" s="371"/>
      <c r="I11" s="372"/>
      <c r="J11" s="372"/>
      <c r="K11" s="372"/>
      <c r="L11" s="371"/>
      <c r="M11" s="372"/>
      <c r="N11" s="371"/>
      <c r="O11" s="372"/>
      <c r="P11" s="371"/>
      <c r="Q11" s="372"/>
      <c r="R11" s="211"/>
      <c r="S11" s="211">
        <f t="shared" ref="S11:S74" si="2">I11+K11+M11+O11+Q11</f>
        <v>0</v>
      </c>
      <c r="T11" s="372"/>
      <c r="U11" s="11"/>
    </row>
    <row r="12" spans="1:26" ht="26.25" customHeight="1">
      <c r="A12" s="24">
        <v>3</v>
      </c>
      <c r="B12" s="105" t="s">
        <v>54</v>
      </c>
      <c r="C12" s="382">
        <v>80</v>
      </c>
      <c r="D12" s="382" t="s">
        <v>123</v>
      </c>
      <c r="E12" s="383">
        <v>35000</v>
      </c>
      <c r="F12" s="380">
        <v>2800000</v>
      </c>
      <c r="G12" s="384"/>
      <c r="H12" s="371"/>
      <c r="I12" s="373"/>
      <c r="J12" s="373"/>
      <c r="K12" s="373"/>
      <c r="L12" s="371"/>
      <c r="M12" s="373"/>
      <c r="N12" s="371"/>
      <c r="O12" s="373"/>
      <c r="P12" s="371"/>
      <c r="Q12" s="373"/>
      <c r="R12" s="211"/>
      <c r="S12" s="211">
        <f t="shared" si="2"/>
        <v>0</v>
      </c>
      <c r="T12" s="373"/>
      <c r="U12" s="11"/>
    </row>
    <row r="13" spans="1:26" ht="28.5" customHeight="1">
      <c r="A13" s="103">
        <v>4</v>
      </c>
      <c r="B13" s="104" t="s">
        <v>57</v>
      </c>
      <c r="C13" s="378">
        <v>1</v>
      </c>
      <c r="D13" s="378" t="s">
        <v>49</v>
      </c>
      <c r="E13" s="379">
        <v>1560300</v>
      </c>
      <c r="F13" s="380">
        <v>1560300</v>
      </c>
      <c r="G13" s="381"/>
      <c r="H13" s="371"/>
      <c r="I13" s="373"/>
      <c r="J13" s="373"/>
      <c r="K13" s="373"/>
      <c r="L13" s="371"/>
      <c r="M13" s="373"/>
      <c r="N13" s="371"/>
      <c r="O13" s="373"/>
      <c r="P13" s="371"/>
      <c r="Q13" s="373"/>
      <c r="R13" s="211"/>
      <c r="S13" s="211">
        <f t="shared" si="2"/>
        <v>0</v>
      </c>
      <c r="T13" s="373"/>
      <c r="U13" s="11"/>
    </row>
    <row r="14" spans="1:26" ht="28.5" customHeight="1">
      <c r="A14" s="24">
        <v>5</v>
      </c>
      <c r="B14" s="108" t="s">
        <v>58</v>
      </c>
      <c r="C14" s="385">
        <v>1</v>
      </c>
      <c r="D14" s="385" t="s">
        <v>49</v>
      </c>
      <c r="E14" s="380">
        <v>2998000</v>
      </c>
      <c r="F14" s="380">
        <v>2998000</v>
      </c>
      <c r="G14" s="384"/>
      <c r="H14" s="386"/>
      <c r="I14" s="374"/>
      <c r="J14" s="374"/>
      <c r="K14" s="374"/>
      <c r="L14" s="386"/>
      <c r="M14" s="374"/>
      <c r="N14" s="386"/>
      <c r="O14" s="374"/>
      <c r="P14" s="371"/>
      <c r="Q14" s="374"/>
      <c r="R14" s="211"/>
      <c r="S14" s="211">
        <f t="shared" si="2"/>
        <v>0</v>
      </c>
      <c r="T14" s="373"/>
      <c r="U14" s="11"/>
    </row>
    <row r="15" spans="1:26" ht="28.5" customHeight="1">
      <c r="A15" s="103">
        <v>6</v>
      </c>
      <c r="B15" s="104" t="s">
        <v>59</v>
      </c>
      <c r="C15" s="378">
        <v>1</v>
      </c>
      <c r="D15" s="378" t="s">
        <v>49</v>
      </c>
      <c r="E15" s="379">
        <v>460000</v>
      </c>
      <c r="F15" s="380">
        <v>460000</v>
      </c>
      <c r="G15" s="384"/>
      <c r="H15" s="371"/>
      <c r="I15" s="373"/>
      <c r="J15" s="373"/>
      <c r="K15" s="373"/>
      <c r="L15" s="371"/>
      <c r="M15" s="373"/>
      <c r="N15" s="371"/>
      <c r="O15" s="373"/>
      <c r="P15" s="371"/>
      <c r="Q15" s="373"/>
      <c r="R15" s="211"/>
      <c r="S15" s="211">
        <f t="shared" si="2"/>
        <v>0</v>
      </c>
      <c r="T15" s="373"/>
      <c r="U15" s="11"/>
    </row>
    <row r="16" spans="1:26" ht="28.5" customHeight="1">
      <c r="A16" s="24">
        <v>7</v>
      </c>
      <c r="B16" s="113" t="s">
        <v>563</v>
      </c>
      <c r="C16" s="387">
        <v>1</v>
      </c>
      <c r="D16" s="387" t="s">
        <v>49</v>
      </c>
      <c r="E16" s="388">
        <v>499000</v>
      </c>
      <c r="F16" s="380">
        <v>499000</v>
      </c>
      <c r="G16" s="384"/>
      <c r="H16" s="371"/>
      <c r="I16" s="373"/>
      <c r="J16" s="373"/>
      <c r="K16" s="373"/>
      <c r="L16" s="371"/>
      <c r="M16" s="373"/>
      <c r="N16" s="371"/>
      <c r="O16" s="373"/>
      <c r="P16" s="371"/>
      <c r="Q16" s="373"/>
      <c r="R16" s="211"/>
      <c r="S16" s="211">
        <f t="shared" si="2"/>
        <v>0</v>
      </c>
      <c r="T16" s="373"/>
      <c r="U16" s="11"/>
    </row>
    <row r="17" spans="1:21" ht="28.5" customHeight="1">
      <c r="A17" s="103">
        <v>8</v>
      </c>
      <c r="B17" s="101" t="s">
        <v>62</v>
      </c>
      <c r="C17" s="378">
        <v>1</v>
      </c>
      <c r="D17" s="378" t="s">
        <v>49</v>
      </c>
      <c r="E17" s="379">
        <v>248000</v>
      </c>
      <c r="F17" s="380">
        <v>248000</v>
      </c>
      <c r="G17" s="384"/>
      <c r="H17" s="371"/>
      <c r="I17" s="373"/>
      <c r="J17" s="373"/>
      <c r="K17" s="373"/>
      <c r="L17" s="371"/>
      <c r="M17" s="373"/>
      <c r="N17" s="371"/>
      <c r="O17" s="373"/>
      <c r="P17" s="371"/>
      <c r="Q17" s="373"/>
      <c r="R17" s="211"/>
      <c r="S17" s="211">
        <f t="shared" si="2"/>
        <v>0</v>
      </c>
      <c r="T17" s="373"/>
      <c r="U17" s="11"/>
    </row>
    <row r="18" spans="1:21" ht="28.5" customHeight="1">
      <c r="A18" s="24">
        <v>9</v>
      </c>
      <c r="B18" s="104" t="s">
        <v>564</v>
      </c>
      <c r="C18" s="378">
        <v>1</v>
      </c>
      <c r="D18" s="378" t="s">
        <v>49</v>
      </c>
      <c r="E18" s="379">
        <v>600000</v>
      </c>
      <c r="F18" s="380">
        <v>600000</v>
      </c>
      <c r="G18" s="384"/>
      <c r="H18" s="371"/>
      <c r="I18" s="373"/>
      <c r="J18" s="373"/>
      <c r="K18" s="373"/>
      <c r="L18" s="371"/>
      <c r="M18" s="373"/>
      <c r="N18" s="371"/>
      <c r="O18" s="373"/>
      <c r="P18" s="371"/>
      <c r="Q18" s="373"/>
      <c r="R18" s="211"/>
      <c r="S18" s="211">
        <f t="shared" si="2"/>
        <v>0</v>
      </c>
      <c r="T18" s="373"/>
      <c r="U18" s="11"/>
    </row>
    <row r="19" spans="1:21" ht="28.5" customHeight="1">
      <c r="A19" s="103">
        <v>10</v>
      </c>
      <c r="B19" s="104" t="s">
        <v>64</v>
      </c>
      <c r="C19" s="378">
        <v>1</v>
      </c>
      <c r="D19" s="378" t="s">
        <v>49</v>
      </c>
      <c r="E19" s="379">
        <v>400000</v>
      </c>
      <c r="F19" s="380">
        <v>400000</v>
      </c>
      <c r="G19" s="384"/>
      <c r="H19" s="371"/>
      <c r="I19" s="373"/>
      <c r="J19" s="373"/>
      <c r="K19" s="373"/>
      <c r="L19" s="371"/>
      <c r="M19" s="373"/>
      <c r="N19" s="371"/>
      <c r="O19" s="373"/>
      <c r="P19" s="371"/>
      <c r="Q19" s="373"/>
      <c r="R19" s="211"/>
      <c r="S19" s="211">
        <f t="shared" si="2"/>
        <v>0</v>
      </c>
      <c r="T19" s="373"/>
      <c r="U19" s="11"/>
    </row>
    <row r="20" spans="1:21" ht="28.5" customHeight="1">
      <c r="A20" s="24">
        <v>11</v>
      </c>
      <c r="B20" s="104" t="s">
        <v>66</v>
      </c>
      <c r="C20" s="378">
        <v>1</v>
      </c>
      <c r="D20" s="378" t="s">
        <v>49</v>
      </c>
      <c r="E20" s="379">
        <v>980000</v>
      </c>
      <c r="F20" s="380">
        <v>980000</v>
      </c>
      <c r="G20" s="384"/>
      <c r="H20" s="371"/>
      <c r="I20" s="373"/>
      <c r="J20" s="373"/>
      <c r="K20" s="373"/>
      <c r="L20" s="371"/>
      <c r="M20" s="373"/>
      <c r="N20" s="371"/>
      <c r="O20" s="373"/>
      <c r="P20" s="371"/>
      <c r="Q20" s="373"/>
      <c r="R20" s="211"/>
      <c r="S20" s="211">
        <f t="shared" si="2"/>
        <v>0</v>
      </c>
      <c r="T20" s="373"/>
      <c r="U20" s="11"/>
    </row>
    <row r="21" spans="1:21" ht="28.5" customHeight="1">
      <c r="A21" s="103">
        <v>12</v>
      </c>
      <c r="B21" s="104" t="s">
        <v>68</v>
      </c>
      <c r="C21" s="378">
        <v>1</v>
      </c>
      <c r="D21" s="378" t="s">
        <v>49</v>
      </c>
      <c r="E21" s="379">
        <v>900000</v>
      </c>
      <c r="F21" s="380">
        <v>900000</v>
      </c>
      <c r="G21" s="384"/>
      <c r="H21" s="371"/>
      <c r="I21" s="373"/>
      <c r="J21" s="373"/>
      <c r="K21" s="373"/>
      <c r="L21" s="371"/>
      <c r="M21" s="373"/>
      <c r="N21" s="371"/>
      <c r="O21" s="373"/>
      <c r="P21" s="371"/>
      <c r="Q21" s="373"/>
      <c r="R21" s="211"/>
      <c r="S21" s="211">
        <f t="shared" si="2"/>
        <v>0</v>
      </c>
      <c r="T21" s="373"/>
      <c r="U21" s="11"/>
    </row>
    <row r="22" spans="1:21" ht="28.5" customHeight="1">
      <c r="A22" s="24">
        <v>13</v>
      </c>
      <c r="B22" s="104" t="s">
        <v>71</v>
      </c>
      <c r="C22" s="378">
        <v>1</v>
      </c>
      <c r="D22" s="378" t="s">
        <v>49</v>
      </c>
      <c r="E22" s="379">
        <v>630000</v>
      </c>
      <c r="F22" s="380">
        <v>630000</v>
      </c>
      <c r="G22" s="384"/>
      <c r="H22" s="371"/>
      <c r="I22" s="373"/>
      <c r="J22" s="373"/>
      <c r="K22" s="373"/>
      <c r="L22" s="371"/>
      <c r="M22" s="373"/>
      <c r="N22" s="371"/>
      <c r="O22" s="373"/>
      <c r="P22" s="371"/>
      <c r="Q22" s="373"/>
      <c r="R22" s="211"/>
      <c r="S22" s="211">
        <f t="shared" si="2"/>
        <v>0</v>
      </c>
      <c r="T22" s="373"/>
      <c r="U22" s="11"/>
    </row>
    <row r="23" spans="1:21" ht="30" customHeight="1">
      <c r="A23" s="103">
        <v>14</v>
      </c>
      <c r="B23" s="104" t="s">
        <v>73</v>
      </c>
      <c r="C23" s="378"/>
      <c r="D23" s="378"/>
      <c r="E23" s="379"/>
      <c r="F23" s="380"/>
      <c r="G23" s="384"/>
      <c r="H23" s="378" t="s">
        <v>51</v>
      </c>
      <c r="I23" s="389">
        <v>10000000</v>
      </c>
      <c r="J23" s="373"/>
      <c r="K23" s="373"/>
      <c r="L23" s="371"/>
      <c r="M23" s="373"/>
      <c r="N23" s="371"/>
      <c r="O23" s="373"/>
      <c r="P23" s="371"/>
      <c r="Q23" s="373"/>
      <c r="R23" s="211"/>
      <c r="S23" s="211">
        <f t="shared" si="2"/>
        <v>10000000</v>
      </c>
      <c r="T23" s="378">
        <v>3</v>
      </c>
      <c r="U23" s="11" t="s">
        <v>53</v>
      </c>
    </row>
    <row r="24" spans="1:21" ht="28.5" customHeight="1">
      <c r="A24" s="24">
        <v>15</v>
      </c>
      <c r="B24" s="104" t="s">
        <v>74</v>
      </c>
      <c r="C24" s="378"/>
      <c r="D24" s="378"/>
      <c r="E24" s="379"/>
      <c r="F24" s="380"/>
      <c r="G24" s="384"/>
      <c r="H24" s="378" t="s">
        <v>51</v>
      </c>
      <c r="I24" s="115">
        <v>700000</v>
      </c>
      <c r="J24" s="373"/>
      <c r="K24" s="373"/>
      <c r="L24" s="371"/>
      <c r="M24" s="373"/>
      <c r="N24" s="371"/>
      <c r="O24" s="373"/>
      <c r="P24" s="371"/>
      <c r="Q24" s="373"/>
      <c r="R24" s="211"/>
      <c r="S24" s="211">
        <f t="shared" si="2"/>
        <v>700000</v>
      </c>
      <c r="T24" s="390" t="s">
        <v>52</v>
      </c>
      <c r="U24" s="11" t="s">
        <v>72</v>
      </c>
    </row>
    <row r="25" spans="1:21" ht="27.75" customHeight="1">
      <c r="A25" s="103">
        <v>16</v>
      </c>
      <c r="B25" s="104" t="s">
        <v>75</v>
      </c>
      <c r="C25" s="378"/>
      <c r="D25" s="378"/>
      <c r="E25" s="379"/>
      <c r="F25" s="380"/>
      <c r="G25" s="384"/>
      <c r="H25" s="378" t="s">
        <v>51</v>
      </c>
      <c r="I25" s="117">
        <v>450000</v>
      </c>
      <c r="J25" s="373"/>
      <c r="K25" s="373"/>
      <c r="L25" s="371"/>
      <c r="M25" s="373"/>
      <c r="N25" s="371"/>
      <c r="O25" s="373"/>
      <c r="P25" s="371"/>
      <c r="Q25" s="373"/>
      <c r="R25" s="211"/>
      <c r="S25" s="211">
        <f t="shared" si="2"/>
        <v>450000</v>
      </c>
      <c r="T25" s="390" t="s">
        <v>52</v>
      </c>
      <c r="U25" s="11" t="s">
        <v>61</v>
      </c>
    </row>
    <row r="26" spans="1:21" ht="29.25" customHeight="1">
      <c r="A26" s="24">
        <v>17</v>
      </c>
      <c r="B26" s="104" t="s">
        <v>76</v>
      </c>
      <c r="C26" s="378"/>
      <c r="D26" s="378"/>
      <c r="E26" s="379"/>
      <c r="F26" s="380"/>
      <c r="G26" s="384"/>
      <c r="H26" s="378" t="s">
        <v>51</v>
      </c>
      <c r="I26" s="379">
        <v>1500000</v>
      </c>
      <c r="J26" s="373"/>
      <c r="K26" s="373"/>
      <c r="L26" s="371"/>
      <c r="M26" s="373"/>
      <c r="N26" s="371"/>
      <c r="O26" s="373"/>
      <c r="P26" s="371"/>
      <c r="Q26" s="373"/>
      <c r="R26" s="211"/>
      <c r="S26" s="211">
        <f t="shared" si="2"/>
        <v>1500000</v>
      </c>
      <c r="T26" s="390" t="s">
        <v>52</v>
      </c>
      <c r="U26" s="11" t="s">
        <v>67</v>
      </c>
    </row>
    <row r="27" spans="1:21" ht="49.5" customHeight="1">
      <c r="A27" s="103">
        <v>18</v>
      </c>
      <c r="B27" s="104" t="s">
        <v>77</v>
      </c>
      <c r="C27" s="378"/>
      <c r="D27" s="378"/>
      <c r="E27" s="379"/>
      <c r="F27" s="380"/>
      <c r="G27" s="384"/>
      <c r="H27" s="378" t="s">
        <v>51</v>
      </c>
      <c r="I27" s="389">
        <v>5000000</v>
      </c>
      <c r="J27" s="373"/>
      <c r="K27" s="373"/>
      <c r="L27" s="371"/>
      <c r="M27" s="373"/>
      <c r="N27" s="371"/>
      <c r="O27" s="373"/>
      <c r="P27" s="371"/>
      <c r="Q27" s="373"/>
      <c r="R27" s="211"/>
      <c r="S27" s="211">
        <f t="shared" si="2"/>
        <v>5000000</v>
      </c>
      <c r="T27" s="378">
        <v>3</v>
      </c>
      <c r="U27" s="11" t="s">
        <v>78</v>
      </c>
    </row>
    <row r="28" spans="1:21" ht="32.25" customHeight="1">
      <c r="A28" s="24">
        <v>19</v>
      </c>
      <c r="B28" s="104" t="s">
        <v>79</v>
      </c>
      <c r="C28" s="378"/>
      <c r="D28" s="378"/>
      <c r="E28" s="379"/>
      <c r="F28" s="380"/>
      <c r="G28" s="384"/>
      <c r="H28" s="378" t="s">
        <v>51</v>
      </c>
      <c r="I28" s="389">
        <v>175000</v>
      </c>
      <c r="J28" s="373"/>
      <c r="K28" s="373"/>
      <c r="L28" s="371"/>
      <c r="M28" s="373"/>
      <c r="N28" s="371"/>
      <c r="O28" s="373"/>
      <c r="P28" s="371"/>
      <c r="Q28" s="373"/>
      <c r="R28" s="211"/>
      <c r="S28" s="211">
        <f t="shared" si="2"/>
        <v>175000</v>
      </c>
      <c r="T28" s="390" t="s">
        <v>52</v>
      </c>
      <c r="U28" s="11" t="s">
        <v>65</v>
      </c>
    </row>
    <row r="29" spans="1:21" ht="28.5" customHeight="1">
      <c r="A29" s="103">
        <v>20</v>
      </c>
      <c r="B29" s="104" t="s">
        <v>80</v>
      </c>
      <c r="C29" s="378"/>
      <c r="D29" s="378"/>
      <c r="E29" s="379"/>
      <c r="F29" s="380"/>
      <c r="G29" s="384"/>
      <c r="H29" s="378" t="s">
        <v>51</v>
      </c>
      <c r="I29" s="389">
        <v>1200000</v>
      </c>
      <c r="J29" s="373"/>
      <c r="K29" s="373"/>
      <c r="L29" s="371"/>
      <c r="M29" s="373"/>
      <c r="N29" s="371"/>
      <c r="O29" s="373"/>
      <c r="P29" s="371"/>
      <c r="Q29" s="373"/>
      <c r="R29" s="211"/>
      <c r="S29" s="211">
        <f t="shared" si="2"/>
        <v>1200000</v>
      </c>
      <c r="T29" s="390" t="s">
        <v>52</v>
      </c>
      <c r="U29" s="11" t="s">
        <v>56</v>
      </c>
    </row>
    <row r="30" spans="1:21" ht="25.5" customHeight="1">
      <c r="A30" s="24">
        <v>21</v>
      </c>
      <c r="B30" s="104" t="s">
        <v>81</v>
      </c>
      <c r="C30" s="378"/>
      <c r="D30" s="378"/>
      <c r="E30" s="379"/>
      <c r="F30" s="380"/>
      <c r="G30" s="384"/>
      <c r="H30" s="378" t="s">
        <v>51</v>
      </c>
      <c r="I30" s="389">
        <v>590000</v>
      </c>
      <c r="J30" s="373"/>
      <c r="K30" s="373"/>
      <c r="L30" s="371"/>
      <c r="M30" s="373"/>
      <c r="N30" s="371"/>
      <c r="O30" s="373"/>
      <c r="P30" s="371"/>
      <c r="Q30" s="373"/>
      <c r="R30" s="211"/>
      <c r="S30" s="211">
        <f t="shared" si="2"/>
        <v>590000</v>
      </c>
      <c r="T30" s="390" t="s">
        <v>52</v>
      </c>
      <c r="U30" s="11" t="s">
        <v>82</v>
      </c>
    </row>
    <row r="31" spans="1:21" ht="27" customHeight="1">
      <c r="A31" s="103">
        <v>22</v>
      </c>
      <c r="B31" s="104" t="s">
        <v>83</v>
      </c>
      <c r="C31" s="378"/>
      <c r="D31" s="378"/>
      <c r="E31" s="379"/>
      <c r="F31" s="380"/>
      <c r="G31" s="384"/>
      <c r="H31" s="378" t="s">
        <v>51</v>
      </c>
      <c r="I31" s="389">
        <v>610000</v>
      </c>
      <c r="J31" s="373"/>
      <c r="K31" s="373"/>
      <c r="L31" s="371"/>
      <c r="M31" s="373"/>
      <c r="N31" s="371"/>
      <c r="O31" s="373"/>
      <c r="P31" s="371"/>
      <c r="Q31" s="373"/>
      <c r="R31" s="211"/>
      <c r="S31" s="211">
        <f t="shared" si="2"/>
        <v>610000</v>
      </c>
      <c r="T31" s="390" t="s">
        <v>52</v>
      </c>
      <c r="U31" s="11" t="s">
        <v>82</v>
      </c>
    </row>
    <row r="32" spans="1:21" ht="69.75" customHeight="1">
      <c r="A32" s="24">
        <v>23</v>
      </c>
      <c r="B32" s="104" t="s">
        <v>84</v>
      </c>
      <c r="C32" s="378"/>
      <c r="D32" s="378"/>
      <c r="E32" s="379"/>
      <c r="F32" s="380"/>
      <c r="G32" s="384"/>
      <c r="H32" s="378" t="s">
        <v>51</v>
      </c>
      <c r="I32" s="389">
        <v>7000000</v>
      </c>
      <c r="J32" s="373"/>
      <c r="K32" s="373"/>
      <c r="L32" s="371"/>
      <c r="M32" s="373"/>
      <c r="N32" s="371"/>
      <c r="O32" s="373"/>
      <c r="P32" s="371"/>
      <c r="Q32" s="373"/>
      <c r="R32" s="211"/>
      <c r="S32" s="211">
        <f t="shared" si="2"/>
        <v>7000000</v>
      </c>
      <c r="T32" s="390" t="s">
        <v>52</v>
      </c>
      <c r="U32" s="11" t="s">
        <v>85</v>
      </c>
    </row>
    <row r="33" spans="1:21" ht="28.5" customHeight="1">
      <c r="A33" s="103">
        <v>24</v>
      </c>
      <c r="B33" s="104" t="s">
        <v>86</v>
      </c>
      <c r="C33" s="378"/>
      <c r="D33" s="378"/>
      <c r="E33" s="379"/>
      <c r="F33" s="380"/>
      <c r="G33" s="384"/>
      <c r="H33" s="378" t="s">
        <v>51</v>
      </c>
      <c r="I33" s="389">
        <v>5000000</v>
      </c>
      <c r="J33" s="373"/>
      <c r="K33" s="373"/>
      <c r="L33" s="371"/>
      <c r="M33" s="373"/>
      <c r="N33" s="371"/>
      <c r="O33" s="373"/>
      <c r="P33" s="371"/>
      <c r="Q33" s="373"/>
      <c r="R33" s="211"/>
      <c r="S33" s="211">
        <f t="shared" si="2"/>
        <v>5000000</v>
      </c>
      <c r="T33" s="390" t="s">
        <v>52</v>
      </c>
      <c r="U33" s="11" t="s">
        <v>70</v>
      </c>
    </row>
    <row r="34" spans="1:21" ht="48.75" customHeight="1">
      <c r="A34" s="24">
        <v>25</v>
      </c>
      <c r="B34" s="104" t="s">
        <v>87</v>
      </c>
      <c r="C34" s="378"/>
      <c r="D34" s="378"/>
      <c r="E34" s="379"/>
      <c r="F34" s="380"/>
      <c r="G34" s="384"/>
      <c r="H34" s="118" t="s">
        <v>51</v>
      </c>
      <c r="I34" s="115">
        <v>300000</v>
      </c>
      <c r="J34" s="373"/>
      <c r="K34" s="373"/>
      <c r="L34" s="371"/>
      <c r="M34" s="373"/>
      <c r="N34" s="371"/>
      <c r="O34" s="373"/>
      <c r="P34" s="371"/>
      <c r="Q34" s="373"/>
      <c r="R34" s="211"/>
      <c r="S34" s="211">
        <f t="shared" si="2"/>
        <v>300000</v>
      </c>
      <c r="T34" s="372" t="s">
        <v>63</v>
      </c>
      <c r="U34" s="11" t="s">
        <v>88</v>
      </c>
    </row>
    <row r="35" spans="1:21" ht="45.75" customHeight="1">
      <c r="A35" s="103">
        <v>26</v>
      </c>
      <c r="B35" s="104" t="s">
        <v>89</v>
      </c>
      <c r="C35" s="378"/>
      <c r="D35" s="378"/>
      <c r="E35" s="379"/>
      <c r="F35" s="380"/>
      <c r="G35" s="384"/>
      <c r="H35" s="118" t="s">
        <v>51</v>
      </c>
      <c r="I35" s="119">
        <v>1800000</v>
      </c>
      <c r="J35" s="373"/>
      <c r="K35" s="373"/>
      <c r="L35" s="371"/>
      <c r="M35" s="373"/>
      <c r="N35" s="371"/>
      <c r="O35" s="373"/>
      <c r="P35" s="371"/>
      <c r="Q35" s="373"/>
      <c r="R35" s="211"/>
      <c r="S35" s="211">
        <f t="shared" si="2"/>
        <v>1800000</v>
      </c>
      <c r="T35" s="391">
        <v>3</v>
      </c>
      <c r="U35" s="11" t="s">
        <v>55</v>
      </c>
    </row>
    <row r="36" spans="1:21" ht="30" customHeight="1">
      <c r="A36" s="24">
        <v>27</v>
      </c>
      <c r="B36" s="104" t="s">
        <v>90</v>
      </c>
      <c r="C36" s="378"/>
      <c r="D36" s="378"/>
      <c r="E36" s="379"/>
      <c r="F36" s="380"/>
      <c r="G36" s="384"/>
      <c r="H36" s="371"/>
      <c r="I36" s="392"/>
      <c r="J36" s="378" t="s">
        <v>51</v>
      </c>
      <c r="K36" s="389">
        <v>10000000</v>
      </c>
      <c r="L36" s="371"/>
      <c r="M36" s="373"/>
      <c r="N36" s="371"/>
      <c r="O36" s="373"/>
      <c r="P36" s="371"/>
      <c r="Q36" s="373"/>
      <c r="R36" s="211"/>
      <c r="S36" s="211">
        <f t="shared" si="2"/>
        <v>10000000</v>
      </c>
      <c r="T36" s="390" t="s">
        <v>52</v>
      </c>
      <c r="U36" s="11" t="s">
        <v>53</v>
      </c>
    </row>
    <row r="37" spans="1:21" ht="28.5" customHeight="1">
      <c r="A37" s="103">
        <v>28</v>
      </c>
      <c r="B37" s="104" t="s">
        <v>91</v>
      </c>
      <c r="C37" s="378"/>
      <c r="D37" s="378"/>
      <c r="E37" s="379"/>
      <c r="F37" s="380"/>
      <c r="G37" s="384"/>
      <c r="H37" s="371"/>
      <c r="I37" s="373"/>
      <c r="J37" s="378" t="s">
        <v>51</v>
      </c>
      <c r="K37" s="115">
        <v>950000</v>
      </c>
      <c r="L37" s="371"/>
      <c r="M37" s="373"/>
      <c r="N37" s="371"/>
      <c r="O37" s="373"/>
      <c r="P37" s="371"/>
      <c r="Q37" s="373"/>
      <c r="R37" s="211"/>
      <c r="S37" s="211">
        <f t="shared" si="2"/>
        <v>950000</v>
      </c>
      <c r="T37" s="390" t="s">
        <v>52</v>
      </c>
      <c r="U37" s="11" t="s">
        <v>72</v>
      </c>
    </row>
    <row r="38" spans="1:21" ht="29.25" customHeight="1">
      <c r="A38" s="24">
        <v>29</v>
      </c>
      <c r="B38" s="104" t="s">
        <v>92</v>
      </c>
      <c r="C38" s="378"/>
      <c r="D38" s="378"/>
      <c r="E38" s="379"/>
      <c r="F38" s="380"/>
      <c r="G38" s="384"/>
      <c r="H38" s="371"/>
      <c r="I38" s="373"/>
      <c r="J38" s="378" t="s">
        <v>51</v>
      </c>
      <c r="K38" s="119">
        <v>456000</v>
      </c>
      <c r="L38" s="371"/>
      <c r="M38" s="373"/>
      <c r="N38" s="371"/>
      <c r="O38" s="373"/>
      <c r="P38" s="371"/>
      <c r="Q38" s="373"/>
      <c r="R38" s="211"/>
      <c r="S38" s="211">
        <f t="shared" si="2"/>
        <v>456000</v>
      </c>
      <c r="T38" s="391">
        <v>3</v>
      </c>
      <c r="U38" s="11" t="s">
        <v>61</v>
      </c>
    </row>
    <row r="39" spans="1:21" ht="29.25" customHeight="1">
      <c r="A39" s="103">
        <v>30</v>
      </c>
      <c r="B39" s="104" t="s">
        <v>93</v>
      </c>
      <c r="C39" s="378"/>
      <c r="D39" s="378"/>
      <c r="E39" s="379"/>
      <c r="F39" s="380"/>
      <c r="G39" s="384"/>
      <c r="H39" s="371"/>
      <c r="I39" s="373"/>
      <c r="J39" s="378" t="s">
        <v>51</v>
      </c>
      <c r="K39" s="379">
        <v>1300000</v>
      </c>
      <c r="L39" s="371"/>
      <c r="M39" s="373"/>
      <c r="N39" s="371"/>
      <c r="O39" s="373"/>
      <c r="P39" s="371"/>
      <c r="Q39" s="373"/>
      <c r="R39" s="211"/>
      <c r="S39" s="211">
        <f t="shared" si="2"/>
        <v>1300000</v>
      </c>
      <c r="T39" s="390" t="s">
        <v>52</v>
      </c>
      <c r="U39" s="11" t="s">
        <v>67</v>
      </c>
    </row>
    <row r="40" spans="1:21" ht="27" customHeight="1">
      <c r="A40" s="24">
        <v>31</v>
      </c>
      <c r="B40" s="104" t="s">
        <v>57</v>
      </c>
      <c r="C40" s="378"/>
      <c r="D40" s="378"/>
      <c r="E40" s="379"/>
      <c r="F40" s="380"/>
      <c r="G40" s="384"/>
      <c r="H40" s="371"/>
      <c r="I40" s="373"/>
      <c r="J40" s="378" t="s">
        <v>51</v>
      </c>
      <c r="K40" s="389">
        <v>1040040</v>
      </c>
      <c r="L40" s="371"/>
      <c r="M40" s="373"/>
      <c r="N40" s="371"/>
      <c r="O40" s="373"/>
      <c r="P40" s="371"/>
      <c r="Q40" s="373"/>
      <c r="R40" s="211"/>
      <c r="S40" s="211">
        <f t="shared" si="2"/>
        <v>1040040</v>
      </c>
      <c r="T40" s="390" t="s">
        <v>52</v>
      </c>
      <c r="U40" s="11" t="s">
        <v>78</v>
      </c>
    </row>
    <row r="41" spans="1:21" ht="49.5" customHeight="1">
      <c r="A41" s="103">
        <v>32</v>
      </c>
      <c r="B41" s="25" t="s">
        <v>94</v>
      </c>
      <c r="C41" s="378"/>
      <c r="D41" s="378"/>
      <c r="E41" s="379"/>
      <c r="F41" s="380"/>
      <c r="G41" s="384"/>
      <c r="H41" s="371"/>
      <c r="I41" s="373"/>
      <c r="J41" s="378" t="s">
        <v>51</v>
      </c>
      <c r="K41" s="389">
        <v>700000</v>
      </c>
      <c r="L41" s="371"/>
      <c r="M41" s="373"/>
      <c r="N41" s="371"/>
      <c r="O41" s="373"/>
      <c r="P41" s="371"/>
      <c r="Q41" s="373"/>
      <c r="R41" s="211"/>
      <c r="S41" s="211">
        <f t="shared" si="2"/>
        <v>700000</v>
      </c>
      <c r="T41" s="390" t="s">
        <v>52</v>
      </c>
      <c r="U41" s="11" t="s">
        <v>65</v>
      </c>
    </row>
    <row r="42" spans="1:21" ht="27" customHeight="1">
      <c r="A42" s="24">
        <v>33</v>
      </c>
      <c r="B42" s="104" t="s">
        <v>95</v>
      </c>
      <c r="C42" s="378"/>
      <c r="D42" s="378"/>
      <c r="E42" s="379"/>
      <c r="F42" s="380"/>
      <c r="G42" s="384"/>
      <c r="H42" s="371"/>
      <c r="I42" s="373"/>
      <c r="J42" s="378" t="s">
        <v>51</v>
      </c>
      <c r="K42" s="389">
        <v>1500000</v>
      </c>
      <c r="L42" s="371"/>
      <c r="M42" s="373"/>
      <c r="N42" s="371"/>
      <c r="O42" s="373"/>
      <c r="P42" s="371"/>
      <c r="Q42" s="373"/>
      <c r="R42" s="211"/>
      <c r="S42" s="211">
        <f t="shared" si="2"/>
        <v>1500000</v>
      </c>
      <c r="T42" s="390" t="s">
        <v>52</v>
      </c>
      <c r="U42" s="11" t="s">
        <v>56</v>
      </c>
    </row>
    <row r="43" spans="1:21" ht="25.5" customHeight="1">
      <c r="A43" s="103">
        <v>34</v>
      </c>
      <c r="B43" s="104" t="s">
        <v>96</v>
      </c>
      <c r="C43" s="378"/>
      <c r="D43" s="378"/>
      <c r="E43" s="379"/>
      <c r="F43" s="380"/>
      <c r="G43" s="384"/>
      <c r="H43" s="371"/>
      <c r="I43" s="373"/>
      <c r="J43" s="378" t="s">
        <v>51</v>
      </c>
      <c r="K43" s="389">
        <v>520000</v>
      </c>
      <c r="L43" s="371"/>
      <c r="M43" s="373"/>
      <c r="N43" s="371"/>
      <c r="O43" s="373"/>
      <c r="P43" s="371"/>
      <c r="Q43" s="373"/>
      <c r="R43" s="211"/>
      <c r="S43" s="211">
        <f t="shared" si="2"/>
        <v>520000</v>
      </c>
      <c r="T43" s="390" t="s">
        <v>52</v>
      </c>
      <c r="U43" s="11" t="s">
        <v>82</v>
      </c>
    </row>
    <row r="44" spans="1:21" ht="69.75" customHeight="1">
      <c r="A44" s="24">
        <v>35</v>
      </c>
      <c r="B44" s="104" t="s">
        <v>97</v>
      </c>
      <c r="C44" s="378"/>
      <c r="D44" s="378"/>
      <c r="E44" s="379"/>
      <c r="F44" s="380"/>
      <c r="G44" s="384"/>
      <c r="H44" s="371"/>
      <c r="I44" s="373"/>
      <c r="J44" s="378" t="s">
        <v>51</v>
      </c>
      <c r="K44" s="389">
        <v>10000000</v>
      </c>
      <c r="L44" s="371"/>
      <c r="M44" s="373"/>
      <c r="N44" s="371"/>
      <c r="O44" s="373"/>
      <c r="P44" s="371"/>
      <c r="Q44" s="373"/>
      <c r="R44" s="211"/>
      <c r="S44" s="211">
        <f t="shared" si="2"/>
        <v>10000000</v>
      </c>
      <c r="T44" s="390" t="s">
        <v>52</v>
      </c>
      <c r="U44" s="11" t="s">
        <v>85</v>
      </c>
    </row>
    <row r="45" spans="1:21" ht="31.5" customHeight="1">
      <c r="A45" s="103">
        <v>36</v>
      </c>
      <c r="B45" s="104" t="s">
        <v>98</v>
      </c>
      <c r="C45" s="378"/>
      <c r="D45" s="378"/>
      <c r="E45" s="379"/>
      <c r="F45" s="380"/>
      <c r="G45" s="384"/>
      <c r="H45" s="371"/>
      <c r="I45" s="373"/>
      <c r="J45" s="378" t="s">
        <v>51</v>
      </c>
      <c r="K45" s="389">
        <v>4500000</v>
      </c>
      <c r="L45" s="371"/>
      <c r="M45" s="373"/>
      <c r="N45" s="371"/>
      <c r="O45" s="373"/>
      <c r="P45" s="371"/>
      <c r="Q45" s="373"/>
      <c r="R45" s="211"/>
      <c r="S45" s="211">
        <f t="shared" si="2"/>
        <v>4500000</v>
      </c>
      <c r="T45" s="390" t="s">
        <v>52</v>
      </c>
      <c r="U45" s="11" t="s">
        <v>70</v>
      </c>
    </row>
    <row r="46" spans="1:21" ht="50.25" customHeight="1">
      <c r="A46" s="24">
        <v>37</v>
      </c>
      <c r="B46" s="104" t="s">
        <v>50</v>
      </c>
      <c r="C46" s="378"/>
      <c r="D46" s="378"/>
      <c r="E46" s="379"/>
      <c r="F46" s="380"/>
      <c r="G46" s="384"/>
      <c r="H46" s="371"/>
      <c r="I46" s="373"/>
      <c r="J46" s="118" t="s">
        <v>51</v>
      </c>
      <c r="K46" s="115">
        <v>300000</v>
      </c>
      <c r="L46" s="118"/>
      <c r="M46" s="115"/>
      <c r="N46" s="371"/>
      <c r="O46" s="373"/>
      <c r="P46" s="371"/>
      <c r="Q46" s="373"/>
      <c r="R46" s="211"/>
      <c r="S46" s="211">
        <f t="shared" si="2"/>
        <v>300000</v>
      </c>
      <c r="T46" s="372" t="s">
        <v>63</v>
      </c>
      <c r="U46" s="11" t="s">
        <v>88</v>
      </c>
    </row>
    <row r="47" spans="1:21" ht="30" customHeight="1">
      <c r="A47" s="103">
        <v>38</v>
      </c>
      <c r="B47" s="104" t="s">
        <v>99</v>
      </c>
      <c r="C47" s="378"/>
      <c r="D47" s="378"/>
      <c r="E47" s="379"/>
      <c r="F47" s="380"/>
      <c r="G47" s="384"/>
      <c r="H47" s="371"/>
      <c r="I47" s="373"/>
      <c r="J47" s="118" t="s">
        <v>51</v>
      </c>
      <c r="K47" s="115">
        <v>1500000</v>
      </c>
      <c r="L47" s="371"/>
      <c r="M47" s="373"/>
      <c r="N47" s="371"/>
      <c r="O47" s="373"/>
      <c r="P47" s="371"/>
      <c r="Q47" s="373"/>
      <c r="R47" s="211"/>
      <c r="S47" s="211">
        <f t="shared" si="2"/>
        <v>1500000</v>
      </c>
      <c r="T47" s="391">
        <v>3</v>
      </c>
      <c r="U47" s="11" t="s">
        <v>55</v>
      </c>
    </row>
    <row r="48" spans="1:21" ht="29.25" customHeight="1">
      <c r="A48" s="24">
        <v>39</v>
      </c>
      <c r="B48" s="104" t="s">
        <v>100</v>
      </c>
      <c r="C48" s="378"/>
      <c r="D48" s="378"/>
      <c r="E48" s="379"/>
      <c r="F48" s="380"/>
      <c r="G48" s="384"/>
      <c r="H48" s="371"/>
      <c r="I48" s="373"/>
      <c r="J48" s="378"/>
      <c r="K48" s="389"/>
      <c r="L48" s="378" t="s">
        <v>51</v>
      </c>
      <c r="M48" s="115">
        <v>950000</v>
      </c>
      <c r="N48" s="371"/>
      <c r="O48" s="373"/>
      <c r="P48" s="371"/>
      <c r="Q48" s="373"/>
      <c r="R48" s="211"/>
      <c r="S48" s="211">
        <f t="shared" si="2"/>
        <v>950000</v>
      </c>
      <c r="T48" s="390" t="s">
        <v>52</v>
      </c>
      <c r="U48" s="11" t="s">
        <v>72</v>
      </c>
    </row>
    <row r="49" spans="1:21" ht="31.5" customHeight="1">
      <c r="A49" s="103">
        <v>40</v>
      </c>
      <c r="B49" s="104" t="s">
        <v>101</v>
      </c>
      <c r="C49" s="378"/>
      <c r="D49" s="378"/>
      <c r="E49" s="379"/>
      <c r="F49" s="380"/>
      <c r="G49" s="384"/>
      <c r="H49" s="371"/>
      <c r="I49" s="373"/>
      <c r="J49" s="378"/>
      <c r="K49" s="389"/>
      <c r="L49" s="378" t="s">
        <v>51</v>
      </c>
      <c r="M49" s="117">
        <v>456000</v>
      </c>
      <c r="N49" s="371"/>
      <c r="O49" s="373"/>
      <c r="P49" s="371"/>
      <c r="Q49" s="373"/>
      <c r="R49" s="211"/>
      <c r="S49" s="211">
        <f t="shared" si="2"/>
        <v>456000</v>
      </c>
      <c r="T49" s="391">
        <v>3</v>
      </c>
      <c r="U49" s="11" t="s">
        <v>61</v>
      </c>
    </row>
    <row r="50" spans="1:21" ht="50.25" customHeight="1">
      <c r="A50" s="24">
        <v>41</v>
      </c>
      <c r="B50" s="104" t="s">
        <v>102</v>
      </c>
      <c r="C50" s="378"/>
      <c r="D50" s="378"/>
      <c r="E50" s="379"/>
      <c r="F50" s="380"/>
      <c r="G50" s="384"/>
      <c r="H50" s="371"/>
      <c r="I50" s="373"/>
      <c r="J50" s="378"/>
      <c r="K50" s="389"/>
      <c r="L50" s="378" t="s">
        <v>51</v>
      </c>
      <c r="M50" s="379">
        <v>1000000</v>
      </c>
      <c r="N50" s="371"/>
      <c r="O50" s="373"/>
      <c r="P50" s="371"/>
      <c r="Q50" s="373"/>
      <c r="R50" s="211"/>
      <c r="S50" s="211">
        <f t="shared" si="2"/>
        <v>1000000</v>
      </c>
      <c r="T50" s="390" t="s">
        <v>52</v>
      </c>
      <c r="U50" s="11" t="s">
        <v>67</v>
      </c>
    </row>
    <row r="51" spans="1:21" ht="27.75" customHeight="1">
      <c r="A51" s="103">
        <v>42</v>
      </c>
      <c r="B51" s="104" t="s">
        <v>103</v>
      </c>
      <c r="C51" s="378"/>
      <c r="D51" s="378"/>
      <c r="E51" s="379"/>
      <c r="F51" s="380"/>
      <c r="G51" s="384"/>
      <c r="H51" s="371"/>
      <c r="I51" s="373"/>
      <c r="J51" s="378"/>
      <c r="K51" s="389"/>
      <c r="L51" s="378" t="s">
        <v>51</v>
      </c>
      <c r="M51" s="389">
        <v>10000000</v>
      </c>
      <c r="N51" s="371"/>
      <c r="O51" s="373"/>
      <c r="P51" s="371"/>
      <c r="Q51" s="373"/>
      <c r="R51" s="211"/>
      <c r="S51" s="211">
        <f t="shared" si="2"/>
        <v>10000000</v>
      </c>
      <c r="T51" s="390" t="s">
        <v>52</v>
      </c>
      <c r="U51" s="11" t="s">
        <v>78</v>
      </c>
    </row>
    <row r="52" spans="1:21" ht="27.75" customHeight="1">
      <c r="A52" s="24">
        <v>43</v>
      </c>
      <c r="B52" s="104" t="s">
        <v>104</v>
      </c>
      <c r="C52" s="378"/>
      <c r="D52" s="378"/>
      <c r="E52" s="379"/>
      <c r="F52" s="380"/>
      <c r="G52" s="384"/>
      <c r="H52" s="371"/>
      <c r="I52" s="373"/>
      <c r="J52" s="378"/>
      <c r="K52" s="389"/>
      <c r="L52" s="378" t="s">
        <v>51</v>
      </c>
      <c r="M52" s="389">
        <v>10000000</v>
      </c>
      <c r="N52" s="371"/>
      <c r="O52" s="373"/>
      <c r="P52" s="371"/>
      <c r="Q52" s="373"/>
      <c r="R52" s="211"/>
      <c r="S52" s="211">
        <f t="shared" si="2"/>
        <v>10000000</v>
      </c>
      <c r="T52" s="391">
        <v>1</v>
      </c>
      <c r="U52" s="11" t="s">
        <v>53</v>
      </c>
    </row>
    <row r="53" spans="1:21" ht="46.5" customHeight="1">
      <c r="A53" s="103">
        <v>44</v>
      </c>
      <c r="B53" s="104" t="s">
        <v>105</v>
      </c>
      <c r="C53" s="378"/>
      <c r="D53" s="378"/>
      <c r="E53" s="379"/>
      <c r="F53" s="380"/>
      <c r="G53" s="384"/>
      <c r="H53" s="371"/>
      <c r="I53" s="373"/>
      <c r="J53" s="378"/>
      <c r="K53" s="389"/>
      <c r="L53" s="378" t="s">
        <v>51</v>
      </c>
      <c r="M53" s="389">
        <v>400000</v>
      </c>
      <c r="N53" s="371"/>
      <c r="O53" s="373"/>
      <c r="P53" s="371"/>
      <c r="Q53" s="373"/>
      <c r="R53" s="211"/>
      <c r="S53" s="211">
        <f t="shared" si="2"/>
        <v>400000</v>
      </c>
      <c r="T53" s="391">
        <v>3</v>
      </c>
      <c r="U53" s="11" t="s">
        <v>65</v>
      </c>
    </row>
    <row r="54" spans="1:21" ht="29.25" customHeight="1">
      <c r="A54" s="24">
        <v>45</v>
      </c>
      <c r="B54" s="104" t="s">
        <v>106</v>
      </c>
      <c r="C54" s="378"/>
      <c r="D54" s="378"/>
      <c r="E54" s="379"/>
      <c r="F54" s="380"/>
      <c r="G54" s="384"/>
      <c r="H54" s="371"/>
      <c r="I54" s="373"/>
      <c r="J54" s="378"/>
      <c r="K54" s="389"/>
      <c r="L54" s="378" t="s">
        <v>51</v>
      </c>
      <c r="M54" s="389">
        <v>2000000</v>
      </c>
      <c r="N54" s="371"/>
      <c r="O54" s="373"/>
      <c r="P54" s="371"/>
      <c r="Q54" s="373"/>
      <c r="R54" s="211"/>
      <c r="S54" s="211">
        <f t="shared" si="2"/>
        <v>2000000</v>
      </c>
      <c r="T54" s="390" t="s">
        <v>52</v>
      </c>
      <c r="U54" s="11" t="s">
        <v>56</v>
      </c>
    </row>
    <row r="55" spans="1:21" ht="30" customHeight="1">
      <c r="A55" s="103">
        <v>46</v>
      </c>
      <c r="B55" s="104" t="s">
        <v>107</v>
      </c>
      <c r="C55" s="378"/>
      <c r="D55" s="378"/>
      <c r="E55" s="379"/>
      <c r="F55" s="380"/>
      <c r="G55" s="384"/>
      <c r="H55" s="371"/>
      <c r="I55" s="373"/>
      <c r="J55" s="378"/>
      <c r="K55" s="389"/>
      <c r="L55" s="378" t="s">
        <v>51</v>
      </c>
      <c r="M55" s="389">
        <v>510000</v>
      </c>
      <c r="N55" s="371"/>
      <c r="O55" s="373"/>
      <c r="P55" s="371"/>
      <c r="Q55" s="373"/>
      <c r="R55" s="211"/>
      <c r="S55" s="211">
        <f t="shared" si="2"/>
        <v>510000</v>
      </c>
      <c r="T55" s="390" t="s">
        <v>52</v>
      </c>
      <c r="U55" s="11" t="s">
        <v>60</v>
      </c>
    </row>
    <row r="56" spans="1:21" ht="69" customHeight="1">
      <c r="A56" s="24">
        <v>47</v>
      </c>
      <c r="B56" s="104" t="s">
        <v>108</v>
      </c>
      <c r="C56" s="378"/>
      <c r="D56" s="378"/>
      <c r="E56" s="379"/>
      <c r="F56" s="380"/>
      <c r="G56" s="384"/>
      <c r="H56" s="371"/>
      <c r="I56" s="373"/>
      <c r="J56" s="378"/>
      <c r="K56" s="389"/>
      <c r="L56" s="378" t="s">
        <v>51</v>
      </c>
      <c r="M56" s="389">
        <v>5000000</v>
      </c>
      <c r="N56" s="371"/>
      <c r="O56" s="373"/>
      <c r="P56" s="371"/>
      <c r="Q56" s="373"/>
      <c r="R56" s="211"/>
      <c r="S56" s="211">
        <f t="shared" si="2"/>
        <v>5000000</v>
      </c>
      <c r="T56" s="390" t="s">
        <v>52</v>
      </c>
      <c r="U56" s="11" t="s">
        <v>85</v>
      </c>
    </row>
    <row r="57" spans="1:21" ht="27.75" customHeight="1">
      <c r="A57" s="103">
        <v>48</v>
      </c>
      <c r="B57" s="104" t="s">
        <v>109</v>
      </c>
      <c r="C57" s="378"/>
      <c r="D57" s="378"/>
      <c r="E57" s="379"/>
      <c r="F57" s="380"/>
      <c r="G57" s="384"/>
      <c r="H57" s="371"/>
      <c r="I57" s="373"/>
      <c r="J57" s="378"/>
      <c r="K57" s="389"/>
      <c r="L57" s="378" t="s">
        <v>51</v>
      </c>
      <c r="M57" s="389">
        <v>3000000</v>
      </c>
      <c r="N57" s="371"/>
      <c r="O57" s="373"/>
      <c r="P57" s="371"/>
      <c r="Q57" s="373"/>
      <c r="R57" s="211"/>
      <c r="S57" s="211">
        <f t="shared" si="2"/>
        <v>3000000</v>
      </c>
      <c r="T57" s="390" t="s">
        <v>52</v>
      </c>
      <c r="U57" s="11" t="s">
        <v>70</v>
      </c>
    </row>
    <row r="58" spans="1:21" ht="48" customHeight="1">
      <c r="A58" s="24">
        <v>49</v>
      </c>
      <c r="B58" s="104" t="s">
        <v>50</v>
      </c>
      <c r="C58" s="378"/>
      <c r="D58" s="378"/>
      <c r="E58" s="379"/>
      <c r="F58" s="380"/>
      <c r="G58" s="384"/>
      <c r="H58" s="371"/>
      <c r="I58" s="373"/>
      <c r="J58" s="378"/>
      <c r="K58" s="389"/>
      <c r="L58" s="118" t="s">
        <v>51</v>
      </c>
      <c r="M58" s="115">
        <v>500000</v>
      </c>
      <c r="N58" s="371"/>
      <c r="O58" s="373"/>
      <c r="P58" s="371"/>
      <c r="Q58" s="373"/>
      <c r="R58" s="211"/>
      <c r="S58" s="211">
        <f t="shared" si="2"/>
        <v>500000</v>
      </c>
      <c r="T58" s="372" t="s">
        <v>63</v>
      </c>
      <c r="U58" s="11" t="s">
        <v>88</v>
      </c>
    </row>
    <row r="59" spans="1:21" ht="31.5" customHeight="1">
      <c r="A59" s="103">
        <v>50</v>
      </c>
      <c r="B59" s="104" t="s">
        <v>110</v>
      </c>
      <c r="C59" s="378"/>
      <c r="D59" s="378"/>
      <c r="E59" s="379"/>
      <c r="F59" s="380"/>
      <c r="G59" s="384"/>
      <c r="H59" s="371"/>
      <c r="I59" s="373"/>
      <c r="J59" s="378"/>
      <c r="K59" s="389"/>
      <c r="L59" s="118" t="s">
        <v>51</v>
      </c>
      <c r="M59" s="115">
        <v>1500000</v>
      </c>
      <c r="N59" s="371"/>
      <c r="O59" s="373"/>
      <c r="P59" s="371"/>
      <c r="Q59" s="373"/>
      <c r="R59" s="211"/>
      <c r="S59" s="211">
        <f t="shared" si="2"/>
        <v>1500000</v>
      </c>
      <c r="T59" s="391">
        <v>3</v>
      </c>
      <c r="U59" s="11"/>
    </row>
    <row r="60" spans="1:21" ht="27.75" customHeight="1">
      <c r="A60" s="24">
        <v>51</v>
      </c>
      <c r="B60" s="104" t="s">
        <v>111</v>
      </c>
      <c r="C60" s="378"/>
      <c r="D60" s="378"/>
      <c r="E60" s="379"/>
      <c r="F60" s="380"/>
      <c r="G60" s="384"/>
      <c r="H60" s="371"/>
      <c r="I60" s="373"/>
      <c r="J60" s="378"/>
      <c r="K60" s="389"/>
      <c r="L60" s="371"/>
      <c r="M60" s="373"/>
      <c r="N60" s="378" t="s">
        <v>51</v>
      </c>
      <c r="O60" s="393">
        <v>540000</v>
      </c>
      <c r="P60" s="371"/>
      <c r="Q60" s="373"/>
      <c r="R60" s="211"/>
      <c r="S60" s="211">
        <f t="shared" si="2"/>
        <v>540000</v>
      </c>
      <c r="T60" s="391">
        <v>3</v>
      </c>
      <c r="U60" s="11" t="s">
        <v>72</v>
      </c>
    </row>
    <row r="61" spans="1:21" ht="30.75" customHeight="1">
      <c r="A61" s="103">
        <v>52</v>
      </c>
      <c r="B61" s="104" t="s">
        <v>112</v>
      </c>
      <c r="C61" s="378"/>
      <c r="D61" s="378"/>
      <c r="E61" s="379"/>
      <c r="F61" s="380"/>
      <c r="G61" s="384"/>
      <c r="H61" s="371"/>
      <c r="I61" s="373"/>
      <c r="J61" s="378"/>
      <c r="K61" s="389"/>
      <c r="L61" s="371"/>
      <c r="M61" s="373"/>
      <c r="N61" s="378" t="s">
        <v>51</v>
      </c>
      <c r="O61" s="379">
        <v>450000</v>
      </c>
      <c r="P61" s="371"/>
      <c r="Q61" s="373"/>
      <c r="R61" s="211"/>
      <c r="S61" s="211">
        <f t="shared" si="2"/>
        <v>450000</v>
      </c>
      <c r="T61" s="391">
        <v>3</v>
      </c>
      <c r="U61" s="11" t="s">
        <v>61</v>
      </c>
    </row>
    <row r="62" spans="1:21" ht="28.5" customHeight="1">
      <c r="A62" s="24">
        <v>53</v>
      </c>
      <c r="B62" s="104" t="s">
        <v>113</v>
      </c>
      <c r="C62" s="378"/>
      <c r="D62" s="378"/>
      <c r="E62" s="379"/>
      <c r="F62" s="380"/>
      <c r="G62" s="384"/>
      <c r="H62" s="371"/>
      <c r="I62" s="373"/>
      <c r="J62" s="378"/>
      <c r="K62" s="389"/>
      <c r="L62" s="371"/>
      <c r="M62" s="373"/>
      <c r="N62" s="378" t="s">
        <v>51</v>
      </c>
      <c r="O62" s="379">
        <v>1500000</v>
      </c>
      <c r="P62" s="371"/>
      <c r="Q62" s="373"/>
      <c r="R62" s="211"/>
      <c r="S62" s="211">
        <f t="shared" si="2"/>
        <v>1500000</v>
      </c>
      <c r="T62" s="390" t="s">
        <v>52</v>
      </c>
      <c r="U62" s="11" t="s">
        <v>67</v>
      </c>
    </row>
    <row r="63" spans="1:21" ht="50.25" customHeight="1">
      <c r="A63" s="103">
        <v>54</v>
      </c>
      <c r="B63" s="104" t="s">
        <v>114</v>
      </c>
      <c r="C63" s="378"/>
      <c r="D63" s="378"/>
      <c r="E63" s="379"/>
      <c r="F63" s="380"/>
      <c r="G63" s="384"/>
      <c r="H63" s="371"/>
      <c r="I63" s="373"/>
      <c r="J63" s="373"/>
      <c r="K63" s="373"/>
      <c r="L63" s="371"/>
      <c r="M63" s="373"/>
      <c r="N63" s="378" t="s">
        <v>51</v>
      </c>
      <c r="O63" s="389">
        <v>10000000</v>
      </c>
      <c r="P63" s="371"/>
      <c r="Q63" s="373"/>
      <c r="R63" s="211"/>
      <c r="S63" s="211">
        <f t="shared" si="2"/>
        <v>10000000</v>
      </c>
      <c r="T63" s="390" t="s">
        <v>52</v>
      </c>
      <c r="U63" s="11" t="s">
        <v>78</v>
      </c>
    </row>
    <row r="64" spans="1:21" ht="27" customHeight="1">
      <c r="A64" s="24">
        <v>55</v>
      </c>
      <c r="B64" s="25" t="s">
        <v>115</v>
      </c>
      <c r="C64" s="378"/>
      <c r="D64" s="378"/>
      <c r="E64" s="379"/>
      <c r="F64" s="380"/>
      <c r="G64" s="384"/>
      <c r="H64" s="371"/>
      <c r="I64" s="373"/>
      <c r="J64" s="373"/>
      <c r="K64" s="373"/>
      <c r="L64" s="371"/>
      <c r="M64" s="373"/>
      <c r="N64" s="378" t="s">
        <v>51</v>
      </c>
      <c r="O64" s="389">
        <v>10000000</v>
      </c>
      <c r="P64" s="371"/>
      <c r="Q64" s="373"/>
      <c r="R64" s="211"/>
      <c r="S64" s="211">
        <f t="shared" si="2"/>
        <v>10000000</v>
      </c>
      <c r="T64" s="390" t="s">
        <v>52</v>
      </c>
      <c r="U64" s="11" t="s">
        <v>53</v>
      </c>
    </row>
    <row r="65" spans="1:23" ht="51.75" customHeight="1">
      <c r="A65" s="103">
        <v>56</v>
      </c>
      <c r="B65" s="120" t="s">
        <v>116</v>
      </c>
      <c r="C65" s="394"/>
      <c r="D65" s="394"/>
      <c r="E65" s="395"/>
      <c r="F65" s="395"/>
      <c r="G65" s="396"/>
      <c r="H65" s="375"/>
      <c r="I65" s="376"/>
      <c r="J65" s="376"/>
      <c r="K65" s="376"/>
      <c r="L65" s="375"/>
      <c r="M65" s="376"/>
      <c r="N65" s="394" t="s">
        <v>51</v>
      </c>
      <c r="O65" s="397">
        <v>600000</v>
      </c>
      <c r="P65" s="375"/>
      <c r="Q65" s="376"/>
      <c r="R65" s="211"/>
      <c r="S65" s="211">
        <f t="shared" si="2"/>
        <v>600000</v>
      </c>
      <c r="T65" s="390">
        <v>3</v>
      </c>
      <c r="U65" s="11" t="s">
        <v>65</v>
      </c>
    </row>
    <row r="66" spans="1:23" ht="31.5" customHeight="1">
      <c r="A66" s="24">
        <v>57</v>
      </c>
      <c r="B66" s="120" t="s">
        <v>117</v>
      </c>
      <c r="C66" s="394"/>
      <c r="D66" s="394"/>
      <c r="E66" s="395"/>
      <c r="F66" s="395"/>
      <c r="G66" s="396"/>
      <c r="H66" s="375"/>
      <c r="I66" s="376"/>
      <c r="J66" s="376"/>
      <c r="K66" s="376"/>
      <c r="L66" s="375"/>
      <c r="M66" s="376"/>
      <c r="N66" s="378" t="s">
        <v>51</v>
      </c>
      <c r="O66" s="389">
        <v>1500000</v>
      </c>
      <c r="P66" s="375"/>
      <c r="Q66" s="376"/>
      <c r="R66" s="211"/>
      <c r="S66" s="211">
        <f t="shared" si="2"/>
        <v>1500000</v>
      </c>
      <c r="T66" s="390" t="s">
        <v>52</v>
      </c>
      <c r="U66" s="11" t="s">
        <v>56</v>
      </c>
    </row>
    <row r="67" spans="1:23" ht="32.25" customHeight="1">
      <c r="A67" s="103">
        <v>58</v>
      </c>
      <c r="B67" s="120" t="s">
        <v>118</v>
      </c>
      <c r="C67" s="394"/>
      <c r="D67" s="394"/>
      <c r="E67" s="395"/>
      <c r="F67" s="395"/>
      <c r="G67" s="396"/>
      <c r="H67" s="375"/>
      <c r="I67" s="376"/>
      <c r="J67" s="376"/>
      <c r="K67" s="376"/>
      <c r="L67" s="375"/>
      <c r="M67" s="376"/>
      <c r="N67" s="378" t="s">
        <v>51</v>
      </c>
      <c r="O67" s="389">
        <v>500000</v>
      </c>
      <c r="P67" s="375"/>
      <c r="Q67" s="376"/>
      <c r="R67" s="211"/>
      <c r="S67" s="211">
        <f t="shared" si="2"/>
        <v>500000</v>
      </c>
      <c r="T67" s="390" t="s">
        <v>52</v>
      </c>
      <c r="U67" s="11" t="s">
        <v>60</v>
      </c>
    </row>
    <row r="68" spans="1:23" ht="71.25" customHeight="1">
      <c r="A68" s="24">
        <v>59</v>
      </c>
      <c r="B68" s="120" t="s">
        <v>119</v>
      </c>
      <c r="C68" s="394"/>
      <c r="D68" s="394"/>
      <c r="E68" s="395"/>
      <c r="F68" s="395"/>
      <c r="G68" s="396"/>
      <c r="H68" s="375"/>
      <c r="I68" s="376"/>
      <c r="J68" s="376"/>
      <c r="K68" s="376"/>
      <c r="L68" s="375"/>
      <c r="M68" s="376"/>
      <c r="N68" s="378" t="s">
        <v>51</v>
      </c>
      <c r="O68" s="389">
        <v>6000000</v>
      </c>
      <c r="P68" s="375"/>
      <c r="Q68" s="376"/>
      <c r="R68" s="211"/>
      <c r="S68" s="211">
        <f t="shared" si="2"/>
        <v>6000000</v>
      </c>
      <c r="T68" s="390" t="s">
        <v>52</v>
      </c>
      <c r="U68" s="11" t="s">
        <v>85</v>
      </c>
    </row>
    <row r="69" spans="1:23" ht="27" customHeight="1">
      <c r="A69" s="103">
        <v>60</v>
      </c>
      <c r="B69" s="104" t="s">
        <v>120</v>
      </c>
      <c r="C69" s="394"/>
      <c r="D69" s="394"/>
      <c r="E69" s="395"/>
      <c r="F69" s="395"/>
      <c r="G69" s="396"/>
      <c r="H69" s="375"/>
      <c r="I69" s="376"/>
      <c r="J69" s="376"/>
      <c r="K69" s="376"/>
      <c r="L69" s="375"/>
      <c r="M69" s="376"/>
      <c r="N69" s="378" t="s">
        <v>51</v>
      </c>
      <c r="O69" s="398">
        <v>1500000</v>
      </c>
      <c r="P69" s="375"/>
      <c r="Q69" s="376"/>
      <c r="R69" s="211"/>
      <c r="S69" s="211">
        <f t="shared" si="2"/>
        <v>1500000</v>
      </c>
      <c r="T69" s="390">
        <v>3</v>
      </c>
      <c r="U69" s="11" t="s">
        <v>55</v>
      </c>
    </row>
    <row r="70" spans="1:23" ht="29.25" customHeight="1">
      <c r="A70" s="121">
        <v>61</v>
      </c>
      <c r="B70" s="524" t="s">
        <v>121</v>
      </c>
      <c r="C70" s="394"/>
      <c r="D70" s="394"/>
      <c r="E70" s="395"/>
      <c r="F70" s="395"/>
      <c r="G70" s="396"/>
      <c r="H70" s="375"/>
      <c r="I70" s="376"/>
      <c r="J70" s="376"/>
      <c r="K70" s="376"/>
      <c r="L70" s="375"/>
      <c r="M70" s="376"/>
      <c r="N70" s="394" t="s">
        <v>51</v>
      </c>
      <c r="O70" s="442">
        <v>1541500</v>
      </c>
      <c r="P70" s="375"/>
      <c r="Q70" s="376"/>
      <c r="R70" s="211"/>
      <c r="S70" s="211">
        <f t="shared" si="2"/>
        <v>1541500</v>
      </c>
      <c r="T70" s="390">
        <v>3</v>
      </c>
      <c r="U70" s="11" t="s">
        <v>55</v>
      </c>
    </row>
    <row r="71" spans="1:23" ht="51.75" customHeight="1">
      <c r="A71" s="24">
        <v>62</v>
      </c>
      <c r="B71" s="104"/>
      <c r="C71" s="378"/>
      <c r="D71" s="378"/>
      <c r="E71" s="379"/>
      <c r="F71" s="379"/>
      <c r="G71" s="381"/>
      <c r="H71" s="371"/>
      <c r="I71" s="373"/>
      <c r="J71" s="373"/>
      <c r="K71" s="373"/>
      <c r="L71" s="371"/>
      <c r="M71" s="373"/>
      <c r="N71" s="378"/>
      <c r="O71" s="389"/>
      <c r="P71" s="371"/>
      <c r="Q71" s="373"/>
      <c r="R71" s="211"/>
      <c r="S71" s="211">
        <f t="shared" si="2"/>
        <v>0</v>
      </c>
      <c r="T71" s="391"/>
      <c r="U71" s="11"/>
    </row>
    <row r="72" spans="1:23" ht="31.5" customHeight="1">
      <c r="A72" s="24">
        <v>63</v>
      </c>
      <c r="B72" s="104"/>
      <c r="C72" s="378"/>
      <c r="D72" s="378"/>
      <c r="E72" s="379"/>
      <c r="F72" s="379"/>
      <c r="G72" s="381"/>
      <c r="H72" s="371"/>
      <c r="I72" s="373"/>
      <c r="J72" s="373"/>
      <c r="K72" s="373"/>
      <c r="L72" s="371"/>
      <c r="M72" s="373"/>
      <c r="N72" s="378"/>
      <c r="O72" s="389"/>
      <c r="P72" s="371"/>
      <c r="Q72" s="373"/>
      <c r="R72" s="211"/>
      <c r="S72" s="211">
        <f t="shared" si="2"/>
        <v>0</v>
      </c>
      <c r="T72" s="391"/>
      <c r="U72" s="11"/>
    </row>
    <row r="73" spans="1:23" ht="32.25" customHeight="1">
      <c r="A73" s="24">
        <v>64</v>
      </c>
      <c r="B73" s="104"/>
      <c r="C73" s="378"/>
      <c r="D73" s="378"/>
      <c r="E73" s="379"/>
      <c r="F73" s="379"/>
      <c r="G73" s="381"/>
      <c r="H73" s="371"/>
      <c r="I73" s="373"/>
      <c r="J73" s="373"/>
      <c r="K73" s="373"/>
      <c r="L73" s="371"/>
      <c r="M73" s="373"/>
      <c r="N73" s="378"/>
      <c r="O73" s="389"/>
      <c r="P73" s="371"/>
      <c r="Q73" s="373"/>
      <c r="R73" s="211"/>
      <c r="S73" s="211">
        <f t="shared" si="2"/>
        <v>0</v>
      </c>
      <c r="T73" s="391"/>
      <c r="U73" s="11"/>
    </row>
    <row r="74" spans="1:23" ht="71.25" customHeight="1">
      <c r="A74" s="24">
        <v>65</v>
      </c>
      <c r="B74" s="104"/>
      <c r="C74" s="378"/>
      <c r="D74" s="378"/>
      <c r="E74" s="379"/>
      <c r="F74" s="379"/>
      <c r="G74" s="381"/>
      <c r="H74" s="371"/>
      <c r="I74" s="373"/>
      <c r="J74" s="373"/>
      <c r="K74" s="373"/>
      <c r="L74" s="371"/>
      <c r="M74" s="373"/>
      <c r="N74" s="378"/>
      <c r="O74" s="389"/>
      <c r="P74" s="371"/>
      <c r="Q74" s="373"/>
      <c r="R74" s="211"/>
      <c r="S74" s="211">
        <f t="shared" si="2"/>
        <v>0</v>
      </c>
      <c r="T74" s="391"/>
      <c r="U74" s="11"/>
    </row>
    <row r="75" spans="1:23" ht="27" customHeight="1">
      <c r="A75" s="13">
        <v>66</v>
      </c>
      <c r="B75" s="779"/>
      <c r="C75" s="399"/>
      <c r="D75" s="399"/>
      <c r="E75" s="400"/>
      <c r="F75" s="400"/>
      <c r="G75" s="401"/>
      <c r="H75" s="377"/>
      <c r="I75" s="780"/>
      <c r="J75" s="780"/>
      <c r="K75" s="780"/>
      <c r="L75" s="377"/>
      <c r="M75" s="780"/>
      <c r="N75" s="399"/>
      <c r="O75" s="402"/>
      <c r="P75" s="377"/>
      <c r="Q75" s="780"/>
      <c r="R75" s="781"/>
      <c r="S75" s="781">
        <f t="shared" ref="S75" si="3">I75+K75+M75+O75+Q75</f>
        <v>0</v>
      </c>
      <c r="T75" s="403"/>
      <c r="U75" s="11"/>
    </row>
    <row r="76" spans="1:23" ht="13.5" customHeight="1">
      <c r="A76" s="123"/>
      <c r="B76" s="124"/>
      <c r="C76" s="123"/>
      <c r="D76" s="123"/>
      <c r="E76" s="125"/>
      <c r="F76" s="125"/>
      <c r="G76" s="61"/>
      <c r="U76" s="11"/>
    </row>
    <row r="77" spans="1:23" s="14" customFormat="1" ht="20.100000000000001" customHeight="1">
      <c r="A77" s="782" t="s">
        <v>17</v>
      </c>
      <c r="B77" s="782"/>
      <c r="C77" s="782"/>
      <c r="D77" s="782"/>
      <c r="E77" s="782"/>
      <c r="F77" s="782"/>
      <c r="G77" s="782"/>
      <c r="H77" s="782"/>
      <c r="I77" s="782"/>
      <c r="J77" s="782"/>
      <c r="K77" s="782"/>
      <c r="L77" s="782"/>
      <c r="M77" s="782"/>
      <c r="N77" s="782"/>
      <c r="O77" s="782"/>
      <c r="P77" s="782"/>
      <c r="Q77" s="782"/>
      <c r="R77" s="782"/>
      <c r="S77" s="782"/>
      <c r="T77" s="782"/>
      <c r="U77" s="782"/>
      <c r="V77" s="139"/>
      <c r="W77" s="139"/>
    </row>
    <row r="78" spans="1:23" s="14" customFormat="1" ht="20.100000000000001" customHeight="1">
      <c r="A78" s="15" t="s">
        <v>18</v>
      </c>
      <c r="B78" s="19" t="s">
        <v>19</v>
      </c>
      <c r="C78" s="30"/>
      <c r="D78" s="16"/>
      <c r="E78" s="16"/>
      <c r="F78" s="16"/>
      <c r="G78" s="139"/>
      <c r="H78" s="16"/>
      <c r="I78" s="139"/>
      <c r="J78" s="139"/>
      <c r="K78" s="139"/>
      <c r="L78" s="16"/>
      <c r="M78" s="139"/>
      <c r="N78" s="16"/>
      <c r="O78" s="139"/>
      <c r="P78" s="16"/>
      <c r="Q78" s="367"/>
      <c r="R78" s="16"/>
      <c r="S78" s="139"/>
      <c r="T78" s="139"/>
      <c r="U78" s="139"/>
      <c r="V78" s="139"/>
      <c r="W78" s="139"/>
    </row>
    <row r="79" spans="1:23" s="17" customFormat="1" ht="21.75">
      <c r="B79" s="17" t="s">
        <v>20</v>
      </c>
      <c r="G79" s="18"/>
      <c r="H79" s="16"/>
      <c r="I79" s="19"/>
      <c r="J79" s="19"/>
      <c r="K79" s="19"/>
      <c r="L79" s="16"/>
      <c r="M79" s="19"/>
      <c r="N79" s="16"/>
      <c r="O79" s="19"/>
      <c r="P79" s="16"/>
      <c r="Q79" s="19"/>
      <c r="R79" s="16"/>
      <c r="S79" s="19"/>
      <c r="T79" s="19"/>
    </row>
  </sheetData>
  <mergeCells count="18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A77:U77"/>
    <mergeCell ref="G5:G6"/>
    <mergeCell ref="H5:I5"/>
    <mergeCell ref="J5:K5"/>
    <mergeCell ref="L5:M5"/>
    <mergeCell ref="N5:O5"/>
    <mergeCell ref="T4:T6"/>
    <mergeCell ref="P5:Q5"/>
  </mergeCells>
  <printOptions horizontalCentered="1"/>
  <pageMargins left="0.35433070866141736" right="0.31496062992125984" top="0.44" bottom="0.35433070866141736" header="0.15748031496062992" footer="0.15748031496062992"/>
  <pageSetup paperSize="9" scale="51" orientation="landscape" r:id="rId1"/>
  <headerFooter alignWithMargins="0">
    <oddFooter>&amp;C&amp;P/&amp;N&amp;R&amp;A</oddFooter>
  </headerFooter>
  <rowBreaks count="1" manualBreakCount="1">
    <brk id="54" max="1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33CD1-8E2C-47A1-9E31-1F8F87144E81}">
  <sheetPr>
    <tabColor rgb="FF92D050"/>
  </sheetPr>
  <dimension ref="A1:Z72"/>
  <sheetViews>
    <sheetView view="pageBreakPreview" zoomScaleSheetLayoutView="100" workbookViewId="0">
      <selection activeCell="G14" sqref="G14"/>
    </sheetView>
  </sheetViews>
  <sheetFormatPr defaultColWidth="8.109375" defaultRowHeight="24"/>
  <cols>
    <col min="1" max="1" width="4.6640625" style="2" customWidth="1"/>
    <col min="2" max="2" width="50.5546875" style="2" customWidth="1"/>
    <col min="3" max="3" width="6.109375" style="2" customWidth="1"/>
    <col min="4" max="4" width="7" style="2" customWidth="1"/>
    <col min="5" max="5" width="11" style="2" customWidth="1"/>
    <col min="6" max="6" width="12.21875" style="2" customWidth="1"/>
    <col min="7" max="7" width="10.6640625" style="126" customWidth="1"/>
    <col min="8" max="8" width="6.33203125" style="66" customWidth="1"/>
    <col min="9" max="9" width="9.88671875" style="67" customWidth="1"/>
    <col min="10" max="10" width="6.33203125" style="66" customWidth="1"/>
    <col min="11" max="11" width="9.88671875" style="67" customWidth="1"/>
    <col min="12" max="12" width="6.33203125" style="67" customWidth="1"/>
    <col min="13" max="13" width="10.109375" style="67" customWidth="1"/>
    <col min="14" max="14" width="6.33203125" style="66" customWidth="1"/>
    <col min="15" max="15" width="10.21875" style="67" customWidth="1"/>
    <col min="16" max="16" width="6.33203125" style="66" customWidth="1"/>
    <col min="17" max="17" width="10" style="67" customWidth="1"/>
    <col min="18" max="18" width="6.33203125" style="66" customWidth="1"/>
    <col min="19" max="19" width="10.5546875" style="67" customWidth="1"/>
    <col min="20" max="20" width="9" style="67" customWidth="1"/>
    <col min="21" max="21" width="11.77734375" style="2" customWidth="1"/>
    <col min="22" max="22" width="10.33203125" style="2" bestFit="1" customWidth="1"/>
    <col min="23" max="23" width="8.77734375" style="2" bestFit="1" customWidth="1"/>
    <col min="24" max="24" width="12.5546875" style="2" customWidth="1"/>
    <col min="25" max="25" width="19.44140625" style="2" customWidth="1"/>
    <col min="26" max="26" width="13.6640625" style="2" customWidth="1"/>
    <col min="27" max="16384" width="8.109375" style="2"/>
  </cols>
  <sheetData>
    <row r="1" spans="1:26" s="75" customFormat="1" ht="27.75">
      <c r="A1" s="71" t="s">
        <v>640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41</v>
      </c>
      <c r="U1" s="73"/>
      <c r="V1" s="73"/>
      <c r="W1" s="73"/>
      <c r="X1" s="73"/>
    </row>
    <row r="2" spans="1:26" s="75" customFormat="1" ht="27.75">
      <c r="A2" s="789" t="s">
        <v>565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801" t="s">
        <v>1</v>
      </c>
      <c r="B4" s="792" t="s">
        <v>2</v>
      </c>
      <c r="C4" s="794" t="s">
        <v>641</v>
      </c>
      <c r="D4" s="795"/>
      <c r="E4" s="795"/>
      <c r="F4" s="795"/>
      <c r="G4" s="796"/>
      <c r="H4" s="785" t="s">
        <v>3</v>
      </c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8" t="s">
        <v>42</v>
      </c>
    </row>
    <row r="5" spans="1:26" s="6" customFormat="1" ht="24" customHeight="1">
      <c r="A5" s="801"/>
      <c r="B5" s="792"/>
      <c r="C5" s="797" t="s">
        <v>43</v>
      </c>
      <c r="D5" s="797" t="s">
        <v>44</v>
      </c>
      <c r="E5" s="799" t="s">
        <v>45</v>
      </c>
      <c r="F5" s="797" t="s">
        <v>46</v>
      </c>
      <c r="G5" s="783" t="s">
        <v>642</v>
      </c>
      <c r="H5" s="785">
        <v>2566</v>
      </c>
      <c r="I5" s="785"/>
      <c r="J5" s="785">
        <v>2567</v>
      </c>
      <c r="K5" s="785"/>
      <c r="L5" s="786">
        <v>2568</v>
      </c>
      <c r="M5" s="787"/>
      <c r="N5" s="785">
        <v>2569</v>
      </c>
      <c r="O5" s="785"/>
      <c r="P5" s="785">
        <v>2570</v>
      </c>
      <c r="Q5" s="785"/>
      <c r="R5" s="785" t="s">
        <v>5</v>
      </c>
      <c r="S5" s="785"/>
      <c r="T5" s="788"/>
    </row>
    <row r="6" spans="1:26" s="6" customFormat="1" ht="69.75" customHeight="1">
      <c r="A6" s="802"/>
      <c r="B6" s="793"/>
      <c r="C6" s="798"/>
      <c r="D6" s="798"/>
      <c r="E6" s="800"/>
      <c r="F6" s="798"/>
      <c r="G6" s="78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88"/>
    </row>
    <row r="7" spans="1:26" s="38" customFormat="1">
      <c r="A7" s="39" t="s">
        <v>37</v>
      </c>
      <c r="B7" s="40"/>
      <c r="C7" s="149"/>
      <c r="D7" s="149"/>
      <c r="E7" s="150"/>
      <c r="F7" s="151">
        <f>F8+F31</f>
        <v>76559600</v>
      </c>
      <c r="G7" s="254">
        <f>G8+G31</f>
        <v>4605000</v>
      </c>
      <c r="H7" s="151">
        <f t="shared" ref="H7:S7" si="0">H8+H31</f>
        <v>0</v>
      </c>
      <c r="I7" s="151">
        <f t="shared" si="0"/>
        <v>18641500</v>
      </c>
      <c r="J7" s="151">
        <f t="shared" si="0"/>
        <v>0</v>
      </c>
      <c r="K7" s="151">
        <f t="shared" si="0"/>
        <v>18641500</v>
      </c>
      <c r="L7" s="151">
        <f t="shared" si="0"/>
        <v>0</v>
      </c>
      <c r="M7" s="151">
        <f t="shared" si="0"/>
        <v>17267200</v>
      </c>
      <c r="N7" s="151">
        <f t="shared" si="0"/>
        <v>0</v>
      </c>
      <c r="O7" s="151">
        <f t="shared" si="0"/>
        <v>18641700</v>
      </c>
      <c r="P7" s="151">
        <f t="shared" si="0"/>
        <v>0</v>
      </c>
      <c r="Q7" s="151">
        <f t="shared" si="0"/>
        <v>0</v>
      </c>
      <c r="R7" s="151">
        <f t="shared" si="0"/>
        <v>0</v>
      </c>
      <c r="S7" s="151">
        <f t="shared" si="0"/>
        <v>73191900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180" customFormat="1">
      <c r="A8" s="175" t="s">
        <v>157</v>
      </c>
      <c r="B8" s="176"/>
      <c r="C8" s="177"/>
      <c r="D8" s="177"/>
      <c r="E8" s="178"/>
      <c r="F8" s="178">
        <f>F9</f>
        <v>42484500</v>
      </c>
      <c r="G8" s="178">
        <f>G9</f>
        <v>0</v>
      </c>
      <c r="H8" s="178">
        <f t="shared" ref="H8:S8" si="1">H9</f>
        <v>0</v>
      </c>
      <c r="I8" s="178">
        <f t="shared" si="1"/>
        <v>18641500</v>
      </c>
      <c r="J8" s="178">
        <f t="shared" si="1"/>
        <v>0</v>
      </c>
      <c r="K8" s="178">
        <f t="shared" si="1"/>
        <v>18641500</v>
      </c>
      <c r="L8" s="178">
        <f t="shared" si="1"/>
        <v>0</v>
      </c>
      <c r="M8" s="178">
        <f t="shared" si="1"/>
        <v>17267200</v>
      </c>
      <c r="N8" s="178">
        <f t="shared" si="1"/>
        <v>0</v>
      </c>
      <c r="O8" s="178">
        <f t="shared" si="1"/>
        <v>18641700</v>
      </c>
      <c r="P8" s="178">
        <f t="shared" si="1"/>
        <v>0</v>
      </c>
      <c r="Q8" s="178">
        <f t="shared" si="1"/>
        <v>0</v>
      </c>
      <c r="R8" s="178">
        <f t="shared" si="1"/>
        <v>0</v>
      </c>
      <c r="S8" s="178">
        <f t="shared" si="1"/>
        <v>73191900</v>
      </c>
      <c r="T8" s="45"/>
      <c r="U8" s="11"/>
      <c r="V8" s="179"/>
    </row>
    <row r="9" spans="1:26" s="1" customFormat="1" ht="24" customHeight="1">
      <c r="A9" s="152" t="s">
        <v>205</v>
      </c>
      <c r="B9" s="153"/>
      <c r="C9" s="154"/>
      <c r="D9" s="154"/>
      <c r="E9" s="156"/>
      <c r="F9" s="156">
        <f>SUM(F10:F29)</f>
        <v>42484500</v>
      </c>
      <c r="G9" s="156">
        <f t="shared" ref="G9:Q9" si="2">SUM(G10:G29)</f>
        <v>0</v>
      </c>
      <c r="H9" s="156">
        <f t="shared" si="2"/>
        <v>0</v>
      </c>
      <c r="I9" s="156">
        <f t="shared" si="2"/>
        <v>18641500</v>
      </c>
      <c r="J9" s="156">
        <f t="shared" si="2"/>
        <v>0</v>
      </c>
      <c r="K9" s="156">
        <f t="shared" si="2"/>
        <v>18641500</v>
      </c>
      <c r="L9" s="156">
        <f t="shared" si="2"/>
        <v>0</v>
      </c>
      <c r="M9" s="156">
        <f t="shared" si="2"/>
        <v>17267200</v>
      </c>
      <c r="N9" s="156">
        <f t="shared" si="2"/>
        <v>0</v>
      </c>
      <c r="O9" s="156">
        <f t="shared" si="2"/>
        <v>18641700</v>
      </c>
      <c r="P9" s="156">
        <f t="shared" si="2"/>
        <v>0</v>
      </c>
      <c r="Q9" s="156">
        <f t="shared" si="2"/>
        <v>0</v>
      </c>
      <c r="R9" s="156">
        <f>H9+J9+L9+N9+P9</f>
        <v>0</v>
      </c>
      <c r="S9" s="156">
        <f>I9+K9+M9+O9+Q9</f>
        <v>73191900</v>
      </c>
      <c r="T9" s="143"/>
      <c r="U9" s="11"/>
    </row>
    <row r="10" spans="1:26" s="12" customFormat="1">
      <c r="A10" s="23">
        <v>1</v>
      </c>
      <c r="B10" s="242" t="s">
        <v>199</v>
      </c>
      <c r="C10" s="23">
        <v>1</v>
      </c>
      <c r="D10" s="23" t="s">
        <v>49</v>
      </c>
      <c r="E10" s="274">
        <v>4222900</v>
      </c>
      <c r="F10" s="275">
        <f>C10*E10</f>
        <v>4222900</v>
      </c>
      <c r="G10" s="602"/>
      <c r="H10" s="160"/>
      <c r="I10" s="257"/>
      <c r="J10" s="160"/>
      <c r="K10" s="257"/>
      <c r="L10" s="257"/>
      <c r="M10" s="257"/>
      <c r="N10" s="160"/>
      <c r="O10" s="257"/>
      <c r="P10" s="160"/>
      <c r="Q10" s="257"/>
      <c r="R10" s="160"/>
      <c r="S10" s="160"/>
      <c r="T10" s="58"/>
      <c r="U10" s="11"/>
    </row>
    <row r="11" spans="1:26" s="12" customFormat="1">
      <c r="A11" s="121">
        <v>2</v>
      </c>
      <c r="B11" s="114" t="s">
        <v>200</v>
      </c>
      <c r="C11" s="24">
        <v>1</v>
      </c>
      <c r="D11" s="24" t="s">
        <v>49</v>
      </c>
      <c r="E11" s="269">
        <v>5122700</v>
      </c>
      <c r="F11" s="276">
        <f>C11*E11</f>
        <v>5122700</v>
      </c>
      <c r="G11" s="603"/>
      <c r="H11" s="128"/>
      <c r="I11" s="110"/>
      <c r="J11" s="128"/>
      <c r="K11" s="129"/>
      <c r="L11" s="129"/>
      <c r="M11" s="129"/>
      <c r="N11" s="128"/>
      <c r="O11" s="129"/>
      <c r="P11" s="128"/>
      <c r="Q11" s="129"/>
      <c r="R11" s="26"/>
      <c r="S11" s="26"/>
      <c r="T11" s="48"/>
      <c r="U11" s="11"/>
    </row>
    <row r="12" spans="1:26" s="12" customFormat="1">
      <c r="A12" s="24">
        <v>3</v>
      </c>
      <c r="B12" s="127" t="s">
        <v>610</v>
      </c>
      <c r="C12" s="24">
        <v>1</v>
      </c>
      <c r="D12" s="24" t="s">
        <v>49</v>
      </c>
      <c r="E12" s="269">
        <v>2237200</v>
      </c>
      <c r="F12" s="276">
        <f>C12*E12</f>
        <v>2237200</v>
      </c>
      <c r="G12" s="603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26"/>
      <c r="S12" s="26"/>
      <c r="T12" s="48"/>
      <c r="U12" s="11"/>
    </row>
    <row r="13" spans="1:26" s="12" customFormat="1">
      <c r="A13" s="24">
        <v>4</v>
      </c>
      <c r="B13" s="114" t="s">
        <v>206</v>
      </c>
      <c r="C13" s="24">
        <v>1</v>
      </c>
      <c r="D13" s="24" t="s">
        <v>49</v>
      </c>
      <c r="E13" s="269">
        <v>5515600</v>
      </c>
      <c r="F13" s="276">
        <f>C13*E13</f>
        <v>5515600</v>
      </c>
      <c r="G13" s="603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37"/>
      <c r="U13" s="11"/>
    </row>
    <row r="14" spans="1:26" s="12" customFormat="1">
      <c r="A14" s="24">
        <v>5</v>
      </c>
      <c r="B14" s="104" t="s">
        <v>201</v>
      </c>
      <c r="C14" s="24">
        <v>1</v>
      </c>
      <c r="D14" s="24" t="s">
        <v>49</v>
      </c>
      <c r="E14" s="269">
        <v>2670800</v>
      </c>
      <c r="F14" s="269">
        <f t="shared" ref="F14:F15" si="3">C14*E14</f>
        <v>2670800</v>
      </c>
      <c r="G14" s="457"/>
      <c r="H14" s="54"/>
      <c r="I14" s="55"/>
      <c r="J14" s="54"/>
      <c r="K14" s="55"/>
      <c r="L14" s="55"/>
      <c r="M14" s="55"/>
      <c r="N14" s="54"/>
      <c r="O14" s="55"/>
      <c r="P14" s="54"/>
      <c r="Q14" s="55"/>
      <c r="R14" s="54"/>
      <c r="S14" s="55"/>
      <c r="T14" s="465"/>
      <c r="U14" s="11"/>
    </row>
    <row r="15" spans="1:26" s="12" customFormat="1">
      <c r="A15" s="24">
        <v>6</v>
      </c>
      <c r="B15" s="114" t="s">
        <v>207</v>
      </c>
      <c r="C15" s="24">
        <v>1</v>
      </c>
      <c r="D15" s="24" t="s">
        <v>49</v>
      </c>
      <c r="E15" s="269">
        <v>6043500</v>
      </c>
      <c r="F15" s="269">
        <f t="shared" si="3"/>
        <v>6043500</v>
      </c>
      <c r="G15" s="457"/>
      <c r="H15" s="259"/>
      <c r="I15" s="604"/>
      <c r="J15" s="259"/>
      <c r="K15" s="604"/>
      <c r="L15" s="604"/>
      <c r="M15" s="604"/>
      <c r="N15" s="259"/>
      <c r="O15" s="604"/>
      <c r="P15" s="259"/>
      <c r="Q15" s="604"/>
      <c r="R15" s="259"/>
      <c r="S15" s="604"/>
      <c r="T15" s="62"/>
      <c r="U15" s="11"/>
    </row>
    <row r="16" spans="1:26" s="12" customFormat="1">
      <c r="A16" s="24">
        <v>7</v>
      </c>
      <c r="B16" s="238" t="s">
        <v>611</v>
      </c>
      <c r="C16" s="121">
        <v>1</v>
      </c>
      <c r="D16" s="121" t="s">
        <v>49</v>
      </c>
      <c r="E16" s="265">
        <v>1681000</v>
      </c>
      <c r="F16" s="265">
        <f>C16*E16</f>
        <v>1681000</v>
      </c>
      <c r="G16" s="26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26"/>
      <c r="U16" s="11"/>
    </row>
    <row r="17" spans="1:24" s="278" customFormat="1">
      <c r="A17" s="24">
        <v>8</v>
      </c>
      <c r="B17" s="114" t="s">
        <v>612</v>
      </c>
      <c r="C17" s="24">
        <v>1</v>
      </c>
      <c r="D17" s="24" t="s">
        <v>49</v>
      </c>
      <c r="E17" s="269">
        <v>1969900</v>
      </c>
      <c r="F17" s="269"/>
      <c r="G17" s="457"/>
      <c r="H17" s="54"/>
      <c r="I17" s="55"/>
      <c r="J17" s="54"/>
      <c r="K17" s="55"/>
      <c r="L17" s="55"/>
      <c r="M17" s="55"/>
      <c r="N17" s="54"/>
      <c r="O17" s="55"/>
      <c r="P17" s="54"/>
      <c r="Q17" s="55"/>
      <c r="R17" s="54"/>
      <c r="S17" s="55"/>
      <c r="T17" s="62"/>
      <c r="U17" s="277"/>
    </row>
    <row r="18" spans="1:24" s="12" customFormat="1">
      <c r="A18" s="24">
        <v>9</v>
      </c>
      <c r="B18" s="114" t="s">
        <v>202</v>
      </c>
      <c r="C18" s="24">
        <v>4</v>
      </c>
      <c r="D18" s="24" t="s">
        <v>49</v>
      </c>
      <c r="E18" s="269">
        <v>3000000</v>
      </c>
      <c r="F18" s="276">
        <f>C18*E18</f>
        <v>12000000</v>
      </c>
      <c r="G18" s="603"/>
      <c r="H18" s="128"/>
      <c r="I18" s="110"/>
      <c r="J18" s="128"/>
      <c r="K18" s="129"/>
      <c r="L18" s="129"/>
      <c r="M18" s="129"/>
      <c r="N18" s="128"/>
      <c r="O18" s="129"/>
      <c r="P18" s="128"/>
      <c r="Q18" s="129"/>
      <c r="R18" s="26"/>
      <c r="S18" s="26"/>
      <c r="T18" s="48"/>
      <c r="U18" s="11"/>
    </row>
    <row r="19" spans="1:24" s="12" customFormat="1">
      <c r="A19" s="24">
        <v>10</v>
      </c>
      <c r="B19" s="114" t="s">
        <v>613</v>
      </c>
      <c r="C19" s="24">
        <v>1</v>
      </c>
      <c r="D19" s="24" t="s">
        <v>49</v>
      </c>
      <c r="E19" s="269">
        <v>1527200</v>
      </c>
      <c r="F19" s="276">
        <f>C19*E19</f>
        <v>1527200</v>
      </c>
      <c r="G19" s="603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26"/>
      <c r="S19" s="26"/>
      <c r="T19" s="48"/>
      <c r="U19" s="11"/>
    </row>
    <row r="20" spans="1:24" s="12" customFormat="1">
      <c r="A20" s="24">
        <v>11</v>
      </c>
      <c r="B20" s="114" t="s">
        <v>614</v>
      </c>
      <c r="C20" s="24">
        <v>1</v>
      </c>
      <c r="D20" s="24" t="s">
        <v>49</v>
      </c>
      <c r="E20" s="269">
        <v>731800</v>
      </c>
      <c r="F20" s="276">
        <f>C20*E20</f>
        <v>731800</v>
      </c>
      <c r="G20" s="603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37"/>
      <c r="U20" s="11"/>
    </row>
    <row r="21" spans="1:24" s="12" customFormat="1">
      <c r="A21" s="24">
        <v>12</v>
      </c>
      <c r="B21" s="104" t="s">
        <v>615</v>
      </c>
      <c r="C21" s="24">
        <v>1</v>
      </c>
      <c r="D21" s="24" t="s">
        <v>49</v>
      </c>
      <c r="E21" s="269">
        <v>731800</v>
      </c>
      <c r="F21" s="269">
        <f t="shared" ref="F21:F28" si="4">C21*E21</f>
        <v>731800</v>
      </c>
      <c r="G21" s="457"/>
      <c r="H21" s="54"/>
      <c r="I21" s="55"/>
      <c r="J21" s="54"/>
      <c r="K21" s="55"/>
      <c r="L21" s="55"/>
      <c r="M21" s="55"/>
      <c r="N21" s="54"/>
      <c r="O21" s="55"/>
      <c r="P21" s="54"/>
      <c r="Q21" s="55"/>
      <c r="R21" s="54"/>
      <c r="S21" s="55"/>
      <c r="T21" s="465"/>
      <c r="U21" s="11"/>
    </row>
    <row r="22" spans="1:24" s="612" customFormat="1">
      <c r="A22" s="378">
        <v>8</v>
      </c>
      <c r="B22" s="607" t="s">
        <v>198</v>
      </c>
      <c r="C22" s="378">
        <v>1</v>
      </c>
      <c r="D22" s="394" t="s">
        <v>49</v>
      </c>
      <c r="E22" s="276"/>
      <c r="F22" s="276"/>
      <c r="G22" s="546"/>
      <c r="H22" s="608" t="s">
        <v>51</v>
      </c>
      <c r="I22" s="276">
        <v>1681000</v>
      </c>
      <c r="J22" s="608" t="s">
        <v>51</v>
      </c>
      <c r="K22" s="276">
        <v>1681000</v>
      </c>
      <c r="L22" s="608" t="s">
        <v>51</v>
      </c>
      <c r="M22" s="276">
        <v>1681000</v>
      </c>
      <c r="N22" s="608" t="s">
        <v>51</v>
      </c>
      <c r="O22" s="276">
        <v>1681000</v>
      </c>
      <c r="P22" s="608"/>
      <c r="Q22" s="276"/>
      <c r="R22" s="609"/>
      <c r="S22" s="286">
        <f>I22+K22+M22+O22+Q22</f>
        <v>6724000</v>
      </c>
      <c r="T22" s="610">
        <v>4</v>
      </c>
      <c r="U22" s="611"/>
    </row>
    <row r="23" spans="1:24" s="618" customFormat="1">
      <c r="A23" s="394">
        <v>9</v>
      </c>
      <c r="B23" s="613" t="s">
        <v>208</v>
      </c>
      <c r="C23" s="378">
        <v>1</v>
      </c>
      <c r="D23" s="394" t="s">
        <v>49</v>
      </c>
      <c r="E23" s="291"/>
      <c r="F23" s="291"/>
      <c r="G23" s="614"/>
      <c r="H23" s="615" t="s">
        <v>51</v>
      </c>
      <c r="I23" s="276">
        <v>1969900</v>
      </c>
      <c r="J23" s="615" t="s">
        <v>51</v>
      </c>
      <c r="K23" s="276">
        <v>1969900</v>
      </c>
      <c r="L23" s="615" t="s">
        <v>51</v>
      </c>
      <c r="M23" s="276">
        <v>1969900</v>
      </c>
      <c r="N23" s="615" t="s">
        <v>51</v>
      </c>
      <c r="O23" s="276">
        <v>1969900</v>
      </c>
      <c r="P23" s="615"/>
      <c r="Q23" s="276"/>
      <c r="R23" s="616"/>
      <c r="S23" s="286">
        <f t="shared" ref="S23" si="5">I23+K23+M23+O23+Q23</f>
        <v>7879600</v>
      </c>
      <c r="T23" s="610">
        <v>4</v>
      </c>
      <c r="U23" s="617"/>
    </row>
    <row r="24" spans="1:24" s="618" customFormat="1">
      <c r="A24" s="394">
        <v>10</v>
      </c>
      <c r="B24" s="613" t="s">
        <v>202</v>
      </c>
      <c r="C24" s="378">
        <v>4</v>
      </c>
      <c r="D24" s="394" t="s">
        <v>49</v>
      </c>
      <c r="E24" s="291"/>
      <c r="F24" s="291"/>
      <c r="G24" s="614"/>
      <c r="H24" s="615" t="s">
        <v>182</v>
      </c>
      <c r="I24" s="276">
        <v>12000000</v>
      </c>
      <c r="J24" s="615" t="s">
        <v>182</v>
      </c>
      <c r="K24" s="276">
        <v>12000000</v>
      </c>
      <c r="L24" s="615" t="s">
        <v>182</v>
      </c>
      <c r="M24" s="276">
        <v>12000000</v>
      </c>
      <c r="N24" s="615" t="s">
        <v>182</v>
      </c>
      <c r="O24" s="276">
        <v>12000000</v>
      </c>
      <c r="P24" s="615"/>
      <c r="Q24" s="276"/>
      <c r="R24" s="619"/>
      <c r="S24" s="286">
        <f>I24+K24+M24+O24+Q24</f>
        <v>48000000</v>
      </c>
      <c r="T24" s="610">
        <v>4</v>
      </c>
      <c r="U24" s="617"/>
    </row>
    <row r="25" spans="1:24" s="618" customFormat="1">
      <c r="A25" s="394">
        <v>11</v>
      </c>
      <c r="B25" s="613" t="s">
        <v>203</v>
      </c>
      <c r="C25" s="378">
        <v>1</v>
      </c>
      <c r="D25" s="394" t="s">
        <v>49</v>
      </c>
      <c r="E25" s="291"/>
      <c r="F25" s="291"/>
      <c r="G25" s="614"/>
      <c r="H25" s="620" t="s">
        <v>51</v>
      </c>
      <c r="I25" s="291">
        <v>1527000</v>
      </c>
      <c r="J25" s="620" t="s">
        <v>51</v>
      </c>
      <c r="K25" s="291">
        <v>1527000</v>
      </c>
      <c r="L25" s="620" t="s">
        <v>51</v>
      </c>
      <c r="M25" s="291">
        <v>152700</v>
      </c>
      <c r="N25" s="620" t="s">
        <v>51</v>
      </c>
      <c r="O25" s="291">
        <v>731800</v>
      </c>
      <c r="P25" s="620"/>
      <c r="Q25" s="276"/>
      <c r="R25" s="619"/>
      <c r="S25" s="286">
        <f>I25+K25+M25+O25+Q25</f>
        <v>3938500</v>
      </c>
      <c r="T25" s="610">
        <v>4</v>
      </c>
      <c r="U25" s="617"/>
    </row>
    <row r="26" spans="1:24" s="618" customFormat="1">
      <c r="A26" s="394">
        <v>12</v>
      </c>
      <c r="B26" s="613" t="s">
        <v>204</v>
      </c>
      <c r="C26" s="378">
        <v>1</v>
      </c>
      <c r="D26" s="394" t="s">
        <v>49</v>
      </c>
      <c r="E26" s="291"/>
      <c r="F26" s="291"/>
      <c r="G26" s="614"/>
      <c r="H26" s="615" t="s">
        <v>51</v>
      </c>
      <c r="I26" s="276">
        <v>731800</v>
      </c>
      <c r="J26" s="615" t="s">
        <v>51</v>
      </c>
      <c r="K26" s="276">
        <v>731800</v>
      </c>
      <c r="L26" s="615" t="s">
        <v>51</v>
      </c>
      <c r="M26" s="276">
        <v>731800</v>
      </c>
      <c r="N26" s="615" t="s">
        <v>51</v>
      </c>
      <c r="O26" s="276">
        <v>731800</v>
      </c>
      <c r="P26" s="615"/>
      <c r="Q26" s="276"/>
      <c r="R26" s="616"/>
      <c r="S26" s="286">
        <f>I26+K26+M26+O26+Q26</f>
        <v>2927200</v>
      </c>
      <c r="T26" s="610">
        <v>4</v>
      </c>
      <c r="U26" s="617"/>
    </row>
    <row r="27" spans="1:24" s="618" customFormat="1">
      <c r="A27" s="394">
        <v>13</v>
      </c>
      <c r="B27" s="613" t="s">
        <v>209</v>
      </c>
      <c r="C27" s="394">
        <v>1</v>
      </c>
      <c r="D27" s="394" t="s">
        <v>49</v>
      </c>
      <c r="E27" s="291"/>
      <c r="F27" s="291"/>
      <c r="G27" s="614"/>
      <c r="H27" s="621" t="s">
        <v>51</v>
      </c>
      <c r="I27" s="291">
        <v>731800</v>
      </c>
      <c r="J27" s="621" t="s">
        <v>51</v>
      </c>
      <c r="K27" s="291">
        <v>731800</v>
      </c>
      <c r="L27" s="621" t="s">
        <v>51</v>
      </c>
      <c r="M27" s="291">
        <v>731800</v>
      </c>
      <c r="N27" s="621" t="s">
        <v>51</v>
      </c>
      <c r="O27" s="291">
        <v>1527200</v>
      </c>
      <c r="P27" s="621"/>
      <c r="Q27" s="291"/>
      <c r="R27" s="622"/>
      <c r="S27" s="623">
        <f>I27+K27+M27+O27+Q27</f>
        <v>3722600</v>
      </c>
      <c r="T27" s="624">
        <v>4</v>
      </c>
      <c r="U27" s="617"/>
    </row>
    <row r="28" spans="1:24" s="12" customFormat="1">
      <c r="A28" s="24">
        <v>13</v>
      </c>
      <c r="B28" s="114"/>
      <c r="C28" s="24"/>
      <c r="D28" s="24"/>
      <c r="E28" s="269"/>
      <c r="F28" s="269">
        <f t="shared" si="4"/>
        <v>0</v>
      </c>
      <c r="G28" s="457"/>
      <c r="H28" s="57"/>
      <c r="I28" s="58"/>
      <c r="J28" s="57"/>
      <c r="K28" s="58"/>
      <c r="L28" s="58"/>
      <c r="M28" s="58"/>
      <c r="N28" s="57"/>
      <c r="O28" s="58"/>
      <c r="P28" s="57"/>
      <c r="Q28" s="58"/>
      <c r="R28" s="57"/>
      <c r="S28" s="58"/>
      <c r="T28" s="48"/>
      <c r="U28" s="11"/>
    </row>
    <row r="29" spans="1:24" s="12" customFormat="1">
      <c r="A29" s="24">
        <v>14</v>
      </c>
      <c r="B29" s="238"/>
      <c r="C29" s="121"/>
      <c r="D29" s="121"/>
      <c r="E29" s="265"/>
      <c r="F29" s="265">
        <f>C29*E29</f>
        <v>0</v>
      </c>
      <c r="G29" s="26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26"/>
      <c r="U29" s="11"/>
    </row>
    <row r="30" spans="1:24" s="278" customFormat="1">
      <c r="A30" s="103">
        <v>15</v>
      </c>
      <c r="B30" s="114"/>
      <c r="C30" s="24"/>
      <c r="D30" s="24"/>
      <c r="E30" s="269"/>
      <c r="F30" s="269"/>
      <c r="G30" s="457"/>
      <c r="H30" s="54"/>
      <c r="I30" s="55"/>
      <c r="J30" s="54"/>
      <c r="K30" s="55"/>
      <c r="L30" s="55"/>
      <c r="M30" s="55"/>
      <c r="N30" s="54"/>
      <c r="O30" s="55"/>
      <c r="P30" s="54"/>
      <c r="Q30" s="55"/>
      <c r="R30" s="54"/>
      <c r="S30" s="55"/>
      <c r="T30" s="62"/>
      <c r="U30" s="277"/>
    </row>
    <row r="31" spans="1:24" s="9" customFormat="1">
      <c r="A31" s="7" t="s">
        <v>616</v>
      </c>
      <c r="B31" s="8"/>
      <c r="C31" s="87"/>
      <c r="D31" s="87"/>
      <c r="E31" s="88"/>
      <c r="F31" s="89">
        <f>SUM(F33:F38)</f>
        <v>34075100</v>
      </c>
      <c r="G31" s="90">
        <f>SUM(G33:G38)</f>
        <v>4605000</v>
      </c>
      <c r="H31" s="45"/>
      <c r="I31" s="46"/>
      <c r="J31" s="45"/>
      <c r="K31" s="46"/>
      <c r="L31" s="46"/>
      <c r="M31" s="46"/>
      <c r="N31" s="45"/>
      <c r="O31" s="46"/>
      <c r="P31" s="45"/>
      <c r="Q31" s="46"/>
      <c r="R31" s="45"/>
      <c r="S31" s="45"/>
      <c r="T31" s="45"/>
      <c r="X31" s="47"/>
    </row>
    <row r="32" spans="1:24" s="556" customFormat="1">
      <c r="A32" s="548" t="s">
        <v>617</v>
      </c>
      <c r="B32" s="549"/>
      <c r="C32" s="550"/>
      <c r="D32" s="550"/>
      <c r="E32" s="551"/>
      <c r="F32" s="552"/>
      <c r="G32" s="553"/>
      <c r="H32" s="554"/>
      <c r="I32" s="555"/>
      <c r="J32" s="554"/>
      <c r="K32" s="555"/>
      <c r="L32" s="555"/>
      <c r="M32" s="555"/>
      <c r="N32" s="554"/>
      <c r="O32" s="555"/>
      <c r="P32" s="554"/>
      <c r="Q32" s="555"/>
      <c r="R32" s="554"/>
      <c r="S32" s="554"/>
      <c r="T32" s="554"/>
      <c r="X32" s="557"/>
    </row>
    <row r="33" spans="1:23" s="12" customFormat="1">
      <c r="A33" s="24">
        <v>1</v>
      </c>
      <c r="B33" s="127" t="s">
        <v>618</v>
      </c>
      <c r="C33" s="24">
        <v>1</v>
      </c>
      <c r="D33" s="24" t="s">
        <v>49</v>
      </c>
      <c r="E33" s="269">
        <v>4605000</v>
      </c>
      <c r="F33" s="265">
        <f>E33*C33</f>
        <v>4605000</v>
      </c>
      <c r="G33" s="457">
        <v>4605000</v>
      </c>
      <c r="H33" s="57"/>
      <c r="I33" s="58"/>
      <c r="J33" s="57"/>
      <c r="K33" s="58"/>
      <c r="L33" s="58"/>
      <c r="M33" s="58"/>
      <c r="N33" s="57"/>
      <c r="O33" s="58"/>
      <c r="P33" s="57"/>
      <c r="Q33" s="58"/>
      <c r="R33" s="57"/>
      <c r="S33" s="58"/>
      <c r="T33" s="48"/>
      <c r="U33" s="11"/>
    </row>
    <row r="34" spans="1:23" s="12" customFormat="1" ht="48">
      <c r="A34" s="121">
        <v>2</v>
      </c>
      <c r="B34" s="133" t="s">
        <v>619</v>
      </c>
      <c r="C34" s="121">
        <v>2</v>
      </c>
      <c r="D34" s="121" t="s">
        <v>49</v>
      </c>
      <c r="E34" s="265">
        <v>4356000</v>
      </c>
      <c r="F34" s="265">
        <f>E34*C34</f>
        <v>8712000</v>
      </c>
      <c r="G34" s="266"/>
      <c r="H34" s="259"/>
      <c r="I34" s="604"/>
      <c r="J34" s="259"/>
      <c r="K34" s="604"/>
      <c r="L34" s="604"/>
      <c r="M34" s="604"/>
      <c r="N34" s="259"/>
      <c r="O34" s="604"/>
      <c r="P34" s="259"/>
      <c r="Q34" s="604"/>
      <c r="R34" s="259"/>
      <c r="S34" s="604"/>
      <c r="T34" s="237"/>
      <c r="U34" s="11"/>
    </row>
    <row r="35" spans="1:23" s="12" customFormat="1">
      <c r="A35" s="24">
        <v>3</v>
      </c>
      <c r="B35" s="127" t="s">
        <v>620</v>
      </c>
      <c r="C35" s="24">
        <v>1</v>
      </c>
      <c r="D35" s="24" t="s">
        <v>49</v>
      </c>
      <c r="E35" s="269">
        <v>6371700</v>
      </c>
      <c r="F35" s="265">
        <f t="shared" ref="F35:F37" si="6">E35*C35</f>
        <v>6371700</v>
      </c>
      <c r="G35" s="457"/>
      <c r="H35" s="57"/>
      <c r="I35" s="58"/>
      <c r="J35" s="57"/>
      <c r="K35" s="58"/>
      <c r="L35" s="58"/>
      <c r="M35" s="58"/>
      <c r="N35" s="57"/>
      <c r="O35" s="58"/>
      <c r="P35" s="57"/>
      <c r="Q35" s="58"/>
      <c r="R35" s="57"/>
      <c r="S35" s="58"/>
      <c r="T35" s="48"/>
      <c r="U35" s="11"/>
    </row>
    <row r="36" spans="1:23" s="12" customFormat="1">
      <c r="A36" s="121">
        <v>4</v>
      </c>
      <c r="B36" s="127" t="s">
        <v>621</v>
      </c>
      <c r="C36" s="24">
        <v>1</v>
      </c>
      <c r="D36" s="24" t="s">
        <v>49</v>
      </c>
      <c r="E36" s="269">
        <v>5612400</v>
      </c>
      <c r="F36" s="265">
        <f t="shared" si="6"/>
        <v>5612400</v>
      </c>
      <c r="G36" s="457"/>
      <c r="H36" s="57"/>
      <c r="I36" s="58"/>
      <c r="J36" s="57"/>
      <c r="K36" s="58"/>
      <c r="L36" s="58"/>
      <c r="M36" s="58"/>
      <c r="N36" s="57"/>
      <c r="O36" s="58"/>
      <c r="P36" s="57"/>
      <c r="Q36" s="58"/>
      <c r="R36" s="57"/>
      <c r="S36" s="58"/>
      <c r="T36" s="48"/>
      <c r="U36" s="11"/>
    </row>
    <row r="37" spans="1:23" s="12" customFormat="1">
      <c r="A37" s="24">
        <v>5</v>
      </c>
      <c r="B37" s="238" t="s">
        <v>622</v>
      </c>
      <c r="C37" s="121">
        <v>1</v>
      </c>
      <c r="D37" s="121" t="s">
        <v>49</v>
      </c>
      <c r="E37" s="265">
        <v>8774000</v>
      </c>
      <c r="F37" s="265">
        <f t="shared" si="6"/>
        <v>8774000</v>
      </c>
      <c r="G37" s="266"/>
      <c r="H37" s="259"/>
      <c r="I37" s="604"/>
      <c r="J37" s="259"/>
      <c r="K37" s="604"/>
      <c r="L37" s="604"/>
      <c r="M37" s="604"/>
      <c r="N37" s="259"/>
      <c r="O37" s="604"/>
      <c r="P37" s="259"/>
      <c r="Q37" s="604"/>
      <c r="R37" s="259"/>
      <c r="S37" s="604"/>
      <c r="T37" s="237"/>
      <c r="U37" s="11"/>
    </row>
    <row r="38" spans="1:23" s="12" customFormat="1">
      <c r="A38" s="24"/>
      <c r="B38" s="127"/>
      <c r="C38" s="24"/>
      <c r="D38" s="24"/>
      <c r="E38" s="269"/>
      <c r="F38" s="269"/>
      <c r="G38" s="457"/>
      <c r="H38" s="57"/>
      <c r="I38" s="58"/>
      <c r="J38" s="57"/>
      <c r="K38" s="58"/>
      <c r="L38" s="58"/>
      <c r="M38" s="58"/>
      <c r="N38" s="57"/>
      <c r="O38" s="58"/>
      <c r="P38" s="57"/>
      <c r="Q38" s="58"/>
      <c r="R38" s="57"/>
      <c r="S38" s="58"/>
      <c r="T38" s="48"/>
      <c r="U38" s="11"/>
    </row>
    <row r="39" spans="1:23" s="12" customFormat="1">
      <c r="A39" s="288"/>
      <c r="B39" s="458"/>
      <c r="C39" s="288"/>
      <c r="D39" s="288"/>
      <c r="E39" s="605"/>
      <c r="F39" s="605"/>
      <c r="G39" s="606"/>
      <c r="H39" s="65"/>
      <c r="I39" s="283"/>
      <c r="J39" s="65"/>
      <c r="K39" s="283"/>
      <c r="L39" s="283"/>
      <c r="M39" s="283"/>
      <c r="N39" s="65"/>
      <c r="O39" s="283"/>
      <c r="P39" s="65"/>
      <c r="Q39" s="283"/>
      <c r="R39" s="65"/>
      <c r="S39" s="283"/>
      <c r="T39" s="59"/>
      <c r="U39" s="11"/>
    </row>
    <row r="40" spans="1:23" s="12" customFormat="1">
      <c r="G40" s="138"/>
      <c r="H40" s="66"/>
      <c r="I40" s="53"/>
      <c r="J40" s="66"/>
      <c r="K40" s="53"/>
      <c r="L40" s="53"/>
      <c r="M40" s="53"/>
      <c r="N40" s="66"/>
      <c r="O40" s="53"/>
      <c r="P40" s="66"/>
      <c r="Q40" s="53"/>
      <c r="R40" s="66"/>
      <c r="S40" s="53"/>
      <c r="T40" s="19"/>
    </row>
    <row r="41" spans="1:23" s="14" customFormat="1" ht="20.100000000000001" customHeight="1">
      <c r="A41" s="782" t="s">
        <v>17</v>
      </c>
      <c r="B41" s="782"/>
      <c r="C41" s="782"/>
      <c r="D41" s="782"/>
      <c r="E41" s="782"/>
      <c r="F41" s="782"/>
      <c r="G41" s="782"/>
      <c r="H41" s="782"/>
      <c r="I41" s="782"/>
      <c r="J41" s="782"/>
      <c r="K41" s="782"/>
      <c r="L41" s="782"/>
      <c r="M41" s="782"/>
      <c r="N41" s="782"/>
      <c r="O41" s="782"/>
      <c r="P41" s="782"/>
      <c r="Q41" s="782"/>
      <c r="R41" s="782"/>
      <c r="S41" s="782"/>
      <c r="T41" s="782"/>
      <c r="U41" s="782"/>
      <c r="V41" s="367"/>
      <c r="W41" s="367"/>
    </row>
    <row r="42" spans="1:23" s="14" customFormat="1" ht="20.100000000000001" customHeight="1">
      <c r="A42" s="15" t="s">
        <v>18</v>
      </c>
      <c r="B42" s="803" t="s">
        <v>19</v>
      </c>
      <c r="C42" s="803"/>
      <c r="D42" s="803"/>
      <c r="E42" s="16"/>
      <c r="F42" s="16"/>
      <c r="G42" s="367"/>
      <c r="H42" s="16"/>
      <c r="I42" s="367"/>
      <c r="J42" s="16"/>
      <c r="K42" s="367"/>
      <c r="L42" s="367"/>
      <c r="M42" s="367"/>
      <c r="N42" s="16"/>
      <c r="O42" s="367"/>
      <c r="P42" s="16"/>
      <c r="Q42" s="367"/>
      <c r="R42" s="16"/>
      <c r="S42" s="367"/>
      <c r="T42" s="367"/>
      <c r="U42" s="367"/>
      <c r="V42" s="367"/>
      <c r="W42" s="367"/>
    </row>
    <row r="43" spans="1:23" s="17" customFormat="1" ht="21.75">
      <c r="B43" s="17" t="s">
        <v>20</v>
      </c>
      <c r="G43" s="18"/>
      <c r="H43" s="16"/>
      <c r="I43" s="19"/>
      <c r="J43" s="16"/>
      <c r="K43" s="19"/>
      <c r="L43" s="19"/>
      <c r="M43" s="19"/>
      <c r="N43" s="16"/>
      <c r="O43" s="19"/>
      <c r="P43" s="16"/>
      <c r="Q43" s="19"/>
      <c r="R43" s="16"/>
      <c r="S43" s="19"/>
      <c r="T43" s="19"/>
    </row>
    <row r="44" spans="1:23">
      <c r="H44" s="57"/>
      <c r="I44" s="48"/>
      <c r="J44" s="57"/>
      <c r="K44" s="48"/>
      <c r="L44" s="48"/>
      <c r="M44" s="48"/>
      <c r="N44" s="57"/>
      <c r="O44" s="48"/>
      <c r="P44" s="57"/>
      <c r="Q44" s="48"/>
      <c r="R44" s="57"/>
      <c r="S44" s="48"/>
      <c r="T44" s="58"/>
    </row>
    <row r="45" spans="1:23">
      <c r="H45" s="57"/>
      <c r="I45" s="48"/>
      <c r="J45" s="57"/>
      <c r="K45" s="48"/>
      <c r="L45" s="48"/>
      <c r="M45" s="48"/>
      <c r="N45" s="57"/>
      <c r="O45" s="48"/>
      <c r="P45" s="57"/>
      <c r="Q45" s="48"/>
      <c r="R45" s="57"/>
      <c r="S45" s="48"/>
      <c r="T45" s="58"/>
    </row>
    <row r="46" spans="1:23">
      <c r="H46" s="57"/>
      <c r="I46" s="48"/>
      <c r="J46" s="57"/>
      <c r="K46" s="48"/>
      <c r="L46" s="48"/>
      <c r="M46" s="48"/>
      <c r="N46" s="57"/>
      <c r="O46" s="48"/>
      <c r="P46" s="57"/>
      <c r="Q46" s="48"/>
      <c r="R46" s="57"/>
      <c r="S46" s="48"/>
      <c r="T46" s="48"/>
    </row>
    <row r="47" spans="1:23">
      <c r="H47" s="57"/>
      <c r="I47" s="48"/>
      <c r="J47" s="57"/>
      <c r="K47" s="48"/>
      <c r="L47" s="48"/>
      <c r="M47" s="48"/>
      <c r="N47" s="57"/>
      <c r="O47" s="48"/>
      <c r="P47" s="57"/>
      <c r="Q47" s="48"/>
      <c r="R47" s="57"/>
      <c r="S47" s="48"/>
      <c r="T47" s="26"/>
    </row>
    <row r="48" spans="1:23">
      <c r="H48" s="57"/>
      <c r="I48" s="48"/>
      <c r="J48" s="57"/>
      <c r="K48" s="48"/>
      <c r="L48" s="48"/>
      <c r="M48" s="48"/>
      <c r="N48" s="57"/>
      <c r="O48" s="48"/>
      <c r="P48" s="57"/>
      <c r="Q48" s="48"/>
      <c r="R48" s="57"/>
      <c r="S48" s="48"/>
      <c r="T48" s="167"/>
    </row>
    <row r="49" spans="8:20">
      <c r="H49" s="57"/>
      <c r="I49" s="48"/>
      <c r="J49" s="57"/>
      <c r="K49" s="48"/>
      <c r="L49" s="48"/>
      <c r="M49" s="48"/>
      <c r="N49" s="57"/>
      <c r="O49" s="48"/>
      <c r="P49" s="57"/>
      <c r="Q49" s="48"/>
      <c r="R49" s="57"/>
      <c r="S49" s="48"/>
      <c r="T49" s="50"/>
    </row>
    <row r="50" spans="8:20">
      <c r="H50" s="57"/>
      <c r="I50" s="48"/>
      <c r="J50" s="57"/>
      <c r="K50" s="48"/>
      <c r="L50" s="48"/>
      <c r="M50" s="48"/>
      <c r="N50" s="57"/>
      <c r="O50" s="48"/>
      <c r="P50" s="57"/>
      <c r="Q50" s="48"/>
      <c r="R50" s="57"/>
      <c r="S50" s="48"/>
    </row>
    <row r="51" spans="8:20">
      <c r="H51" s="57"/>
      <c r="I51" s="48"/>
      <c r="J51" s="57"/>
      <c r="K51" s="48"/>
      <c r="L51" s="48"/>
      <c r="M51" s="48"/>
      <c r="N51" s="57"/>
      <c r="O51" s="48"/>
      <c r="P51" s="57"/>
      <c r="Q51" s="48"/>
      <c r="R51" s="57"/>
      <c r="S51" s="48"/>
      <c r="T51" s="367"/>
    </row>
    <row r="52" spans="8:20">
      <c r="H52" s="57"/>
      <c r="I52" s="48"/>
      <c r="J52" s="57"/>
      <c r="K52" s="48"/>
      <c r="L52" s="48"/>
      <c r="M52" s="48"/>
      <c r="N52" s="57"/>
      <c r="O52" s="48"/>
      <c r="P52" s="57"/>
      <c r="Q52" s="48"/>
      <c r="R52" s="57"/>
      <c r="S52" s="48"/>
      <c r="T52" s="19"/>
    </row>
    <row r="53" spans="8:20">
      <c r="H53" s="57"/>
      <c r="I53" s="48"/>
      <c r="J53" s="57"/>
      <c r="K53" s="48"/>
      <c r="L53" s="48"/>
      <c r="M53" s="48"/>
      <c r="N53" s="57"/>
      <c r="O53" s="48"/>
      <c r="P53" s="57"/>
      <c r="Q53" s="48"/>
      <c r="R53" s="57"/>
      <c r="S53" s="48"/>
      <c r="T53" s="56"/>
    </row>
    <row r="54" spans="8:20">
      <c r="H54" s="57"/>
      <c r="I54" s="48"/>
      <c r="J54" s="57"/>
      <c r="K54" s="48"/>
      <c r="L54" s="48"/>
      <c r="M54" s="48"/>
      <c r="N54" s="57"/>
      <c r="O54" s="48"/>
      <c r="P54" s="57"/>
      <c r="Q54" s="48"/>
      <c r="R54" s="57"/>
      <c r="S54" s="48"/>
      <c r="T54" s="58"/>
    </row>
    <row r="55" spans="8:20">
      <c r="H55" s="57"/>
      <c r="I55" s="48"/>
      <c r="J55" s="57"/>
      <c r="K55" s="48"/>
      <c r="L55" s="48"/>
      <c r="M55" s="48"/>
      <c r="N55" s="57"/>
      <c r="O55" s="48"/>
      <c r="P55" s="57"/>
      <c r="Q55" s="48"/>
      <c r="R55" s="57"/>
      <c r="S55" s="48"/>
      <c r="T55" s="58"/>
    </row>
    <row r="56" spans="8:20">
      <c r="H56" s="65"/>
      <c r="I56" s="59"/>
      <c r="J56" s="65"/>
      <c r="K56" s="59"/>
      <c r="L56" s="59"/>
      <c r="M56" s="59"/>
      <c r="N56" s="65"/>
      <c r="O56" s="59"/>
      <c r="P56" s="65"/>
      <c r="Q56" s="59"/>
      <c r="R56" s="65"/>
      <c r="S56" s="59"/>
      <c r="T56" s="48"/>
    </row>
    <row r="57" spans="8:20">
      <c r="T57" s="48"/>
    </row>
    <row r="58" spans="8:20">
      <c r="T58" s="48"/>
    </row>
    <row r="59" spans="8:20">
      <c r="T59" s="48"/>
    </row>
    <row r="60" spans="8:20">
      <c r="T60" s="48"/>
    </row>
    <row r="61" spans="8:20">
      <c r="T61" s="48"/>
    </row>
    <row r="62" spans="8:20">
      <c r="T62" s="48"/>
    </row>
    <row r="63" spans="8:20">
      <c r="T63" s="63"/>
    </row>
    <row r="64" spans="8:20">
      <c r="T64" s="48"/>
    </row>
    <row r="65" spans="20:20">
      <c r="T65" s="59"/>
    </row>
    <row r="68" spans="20:20">
      <c r="T68" s="367"/>
    </row>
    <row r="69" spans="20:20">
      <c r="T69" s="19"/>
    </row>
    <row r="71" spans="20:20">
      <c r="T71" s="367"/>
    </row>
    <row r="72" spans="20:20">
      <c r="T72" s="19"/>
    </row>
  </sheetData>
  <mergeCells count="19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A41:U41"/>
    <mergeCell ref="B42:D42"/>
    <mergeCell ref="G5:G6"/>
    <mergeCell ref="H5:I5"/>
    <mergeCell ref="J5:K5"/>
    <mergeCell ref="L5:M5"/>
    <mergeCell ref="N5:O5"/>
    <mergeCell ref="P5:Q5"/>
    <mergeCell ref="T4:T6"/>
  </mergeCells>
  <printOptions horizontalCentered="1"/>
  <pageMargins left="0.39" right="0.28999999999999998" top="0.38" bottom="0.41" header="0.39370078740157483" footer="0.23622047244094491"/>
  <pageSetup paperSize="9" scale="43" orientation="landscape" r:id="rId1"/>
  <headerFooter alignWithMargins="0">
    <oddFooter>&amp;C&amp;P/&amp;N&amp;R&amp;A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2721F-750B-4042-B788-2C207954AD2D}">
  <sheetPr>
    <tabColor rgb="FF92D050"/>
  </sheetPr>
  <dimension ref="A1:Z56"/>
  <sheetViews>
    <sheetView view="pageBreakPreview" zoomScaleSheetLayoutView="100" workbookViewId="0">
      <selection activeCell="U12" sqref="U12"/>
    </sheetView>
  </sheetViews>
  <sheetFormatPr defaultColWidth="8.109375" defaultRowHeight="24"/>
  <cols>
    <col min="1" max="1" width="4.6640625" style="2" customWidth="1"/>
    <col min="2" max="2" width="45.21875" style="2" customWidth="1"/>
    <col min="3" max="4" width="7" style="2" customWidth="1"/>
    <col min="5" max="5" width="10.5546875" style="2" customWidth="1"/>
    <col min="6" max="6" width="12.33203125" style="2" customWidth="1"/>
    <col min="7" max="7" width="10.109375" style="126" customWidth="1"/>
    <col min="8" max="8" width="6.33203125" style="66" customWidth="1"/>
    <col min="9" max="9" width="9" style="67" bestFit="1" customWidth="1"/>
    <col min="10" max="10" width="6.33203125" style="66" customWidth="1"/>
    <col min="11" max="13" width="6.33203125" style="67" customWidth="1"/>
    <col min="14" max="14" width="6.33203125" style="66" customWidth="1"/>
    <col min="15" max="15" width="6.33203125" style="67" customWidth="1"/>
    <col min="16" max="16" width="6.33203125" style="66" customWidth="1"/>
    <col min="17" max="17" width="6.33203125" style="67" customWidth="1"/>
    <col min="18" max="18" width="6.33203125" style="66" customWidth="1"/>
    <col min="19" max="19" width="9" style="67" bestFit="1" customWidth="1"/>
    <col min="20" max="20" width="9" style="67" customWidth="1"/>
    <col min="21" max="21" width="11.77734375" style="2" customWidth="1"/>
    <col min="22" max="22" width="10.33203125" style="2" bestFit="1" customWidth="1"/>
    <col min="23" max="23" width="8.77734375" style="2" bestFit="1" customWidth="1"/>
    <col min="24" max="24" width="12.5546875" style="2" customWidth="1"/>
    <col min="25" max="25" width="19.44140625" style="2" customWidth="1"/>
    <col min="26" max="26" width="13.6640625" style="2" customWidth="1"/>
    <col min="27" max="16384" width="8.109375" style="2"/>
  </cols>
  <sheetData>
    <row r="1" spans="1:26" s="75" customFormat="1" ht="27.75">
      <c r="A1" s="71" t="s">
        <v>640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41</v>
      </c>
      <c r="U1" s="73"/>
      <c r="V1" s="73"/>
      <c r="W1" s="73"/>
      <c r="X1" s="73"/>
    </row>
    <row r="2" spans="1:26" s="75" customFormat="1" ht="27.75">
      <c r="A2" s="789" t="s">
        <v>565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801" t="s">
        <v>1</v>
      </c>
      <c r="B4" s="792" t="s">
        <v>2</v>
      </c>
      <c r="C4" s="794" t="s">
        <v>641</v>
      </c>
      <c r="D4" s="795"/>
      <c r="E4" s="795"/>
      <c r="F4" s="795"/>
      <c r="G4" s="796"/>
      <c r="H4" s="785" t="s">
        <v>3</v>
      </c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8" t="s">
        <v>42</v>
      </c>
    </row>
    <row r="5" spans="1:26" s="6" customFormat="1" ht="24" customHeight="1">
      <c r="A5" s="801"/>
      <c r="B5" s="792"/>
      <c r="C5" s="797" t="s">
        <v>43</v>
      </c>
      <c r="D5" s="797" t="s">
        <v>44</v>
      </c>
      <c r="E5" s="799" t="s">
        <v>45</v>
      </c>
      <c r="F5" s="797" t="s">
        <v>46</v>
      </c>
      <c r="G5" s="783" t="s">
        <v>642</v>
      </c>
      <c r="H5" s="785">
        <v>2566</v>
      </c>
      <c r="I5" s="785"/>
      <c r="J5" s="785">
        <v>2567</v>
      </c>
      <c r="K5" s="785"/>
      <c r="L5" s="786">
        <v>2568</v>
      </c>
      <c r="M5" s="787"/>
      <c r="N5" s="785">
        <v>2569</v>
      </c>
      <c r="O5" s="785"/>
      <c r="P5" s="785">
        <v>2570</v>
      </c>
      <c r="Q5" s="785"/>
      <c r="R5" s="785" t="s">
        <v>5</v>
      </c>
      <c r="S5" s="785"/>
      <c r="T5" s="788"/>
    </row>
    <row r="6" spans="1:26" s="6" customFormat="1" ht="65.25" customHeight="1">
      <c r="A6" s="802"/>
      <c r="B6" s="793"/>
      <c r="C6" s="798"/>
      <c r="D6" s="798"/>
      <c r="E6" s="800"/>
      <c r="F6" s="798"/>
      <c r="G6" s="78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88"/>
    </row>
    <row r="7" spans="1:26" s="38" customFormat="1">
      <c r="A7" s="39" t="s">
        <v>37</v>
      </c>
      <c r="B7" s="40"/>
      <c r="C7" s="149"/>
      <c r="D7" s="149"/>
      <c r="E7" s="150"/>
      <c r="F7" s="151">
        <f>F9</f>
        <v>2791700</v>
      </c>
      <c r="G7" s="151">
        <f>G9</f>
        <v>0</v>
      </c>
      <c r="H7" s="151">
        <f t="shared" ref="H7:Q7" si="0">H9</f>
        <v>2</v>
      </c>
      <c r="I7" s="151">
        <f t="shared" si="0"/>
        <v>5750000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51">
        <f t="shared" si="0"/>
        <v>0</v>
      </c>
      <c r="N7" s="151">
        <f t="shared" si="0"/>
        <v>0</v>
      </c>
      <c r="O7" s="151">
        <f t="shared" si="0"/>
        <v>0</v>
      </c>
      <c r="P7" s="151">
        <f t="shared" si="0"/>
        <v>0</v>
      </c>
      <c r="Q7" s="151">
        <f t="shared" si="0"/>
        <v>0</v>
      </c>
      <c r="R7" s="41">
        <f>H7+J7+L7+N7+P7</f>
        <v>2</v>
      </c>
      <c r="S7" s="41">
        <f>I7+K7+M7+O7+Q7</f>
        <v>5750000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47</v>
      </c>
      <c r="B8" s="8"/>
      <c r="C8" s="87"/>
      <c r="D8" s="87"/>
      <c r="E8" s="88"/>
      <c r="F8" s="89"/>
      <c r="G8" s="90"/>
      <c r="H8" s="45"/>
      <c r="I8" s="46"/>
      <c r="J8" s="45"/>
      <c r="K8" s="46"/>
      <c r="L8" s="46"/>
      <c r="M8" s="46"/>
      <c r="N8" s="45"/>
      <c r="O8" s="46"/>
      <c r="P8" s="45"/>
      <c r="Q8" s="46"/>
      <c r="R8" s="45"/>
      <c r="S8" s="45"/>
      <c r="T8" s="45"/>
      <c r="X8" s="47"/>
    </row>
    <row r="9" spans="1:26" s="1" customFormat="1">
      <c r="A9" s="141" t="s">
        <v>183</v>
      </c>
      <c r="B9" s="142"/>
      <c r="C9" s="154"/>
      <c r="D9" s="154"/>
      <c r="E9" s="156"/>
      <c r="F9" s="156">
        <f>SUM(F10:F16)</f>
        <v>2791700</v>
      </c>
      <c r="G9" s="156">
        <f t="shared" ref="G9:Q9" si="1">SUM(G10:G16)</f>
        <v>0</v>
      </c>
      <c r="H9" s="156">
        <f t="shared" si="1"/>
        <v>2</v>
      </c>
      <c r="I9" s="156">
        <f>SUM(I10:I16)</f>
        <v>5750000</v>
      </c>
      <c r="J9" s="156">
        <f t="shared" si="1"/>
        <v>0</v>
      </c>
      <c r="K9" s="156">
        <f t="shared" si="1"/>
        <v>0</v>
      </c>
      <c r="L9" s="156">
        <f t="shared" si="1"/>
        <v>0</v>
      </c>
      <c r="M9" s="156">
        <f t="shared" si="1"/>
        <v>0</v>
      </c>
      <c r="N9" s="156">
        <f t="shared" si="1"/>
        <v>0</v>
      </c>
      <c r="O9" s="156">
        <f t="shared" si="1"/>
        <v>0</v>
      </c>
      <c r="P9" s="156">
        <f t="shared" si="1"/>
        <v>0</v>
      </c>
      <c r="Q9" s="156">
        <f t="shared" si="1"/>
        <v>0</v>
      </c>
      <c r="R9" s="97">
        <f>H9+J9+L9+N9+P9</f>
        <v>2</v>
      </c>
      <c r="S9" s="97">
        <f>I9+K9+M9+O9+Q9</f>
        <v>5750000</v>
      </c>
      <c r="T9" s="143"/>
      <c r="U9" s="11"/>
    </row>
    <row r="10" spans="1:26">
      <c r="A10" s="23">
        <v>1</v>
      </c>
      <c r="B10" s="625" t="s">
        <v>623</v>
      </c>
      <c r="C10" s="23">
        <v>1</v>
      </c>
      <c r="D10" s="23" t="s">
        <v>49</v>
      </c>
      <c r="E10" s="243">
        <v>2471700</v>
      </c>
      <c r="F10" s="243">
        <f>E10*C10</f>
        <v>2471700</v>
      </c>
      <c r="G10" s="626"/>
      <c r="H10" s="160"/>
      <c r="I10" s="257"/>
      <c r="J10" s="160"/>
      <c r="K10" s="257"/>
      <c r="L10" s="257"/>
      <c r="M10" s="257"/>
      <c r="N10" s="160"/>
      <c r="O10" s="257"/>
      <c r="P10" s="160"/>
      <c r="Q10" s="257"/>
      <c r="R10" s="462">
        <f t="shared" ref="R10:R16" si="2">H10+J10+L10+N10+P10</f>
        <v>0</v>
      </c>
      <c r="S10" s="462">
        <f t="shared" ref="S10:S16" si="3">I10+K10+M10+O10+Q10</f>
        <v>0</v>
      </c>
      <c r="T10" s="58"/>
      <c r="U10" s="11"/>
    </row>
    <row r="11" spans="1:26">
      <c r="A11" s="245">
        <v>2</v>
      </c>
      <c r="B11" s="246" t="s">
        <v>184</v>
      </c>
      <c r="C11" s="245">
        <v>1</v>
      </c>
      <c r="D11" s="245" t="s">
        <v>49</v>
      </c>
      <c r="E11" s="247">
        <v>320000</v>
      </c>
      <c r="F11" s="247">
        <f>C11*E11</f>
        <v>320000</v>
      </c>
      <c r="G11" s="258"/>
      <c r="H11" s="198"/>
      <c r="I11" s="199"/>
      <c r="J11" s="198"/>
      <c r="K11" s="196"/>
      <c r="L11" s="196"/>
      <c r="M11" s="196"/>
      <c r="N11" s="198"/>
      <c r="O11" s="196"/>
      <c r="P11" s="198"/>
      <c r="Q11" s="196"/>
      <c r="R11" s="211">
        <f t="shared" si="2"/>
        <v>0</v>
      </c>
      <c r="S11" s="211">
        <f t="shared" si="3"/>
        <v>0</v>
      </c>
      <c r="T11" s="237"/>
      <c r="U11" s="11"/>
    </row>
    <row r="12" spans="1:26">
      <c r="A12" s="24">
        <v>3</v>
      </c>
      <c r="B12" s="104" t="s">
        <v>652</v>
      </c>
      <c r="C12" s="193"/>
      <c r="D12" s="193"/>
      <c r="E12" s="194"/>
      <c r="F12" s="102">
        <f>C12*E12</f>
        <v>0</v>
      </c>
      <c r="G12" s="56"/>
      <c r="H12" s="57">
        <v>1</v>
      </c>
      <c r="I12" s="772">
        <v>250000</v>
      </c>
      <c r="J12" s="57"/>
      <c r="K12" s="48"/>
      <c r="L12" s="48"/>
      <c r="M12" s="48"/>
      <c r="N12" s="57"/>
      <c r="O12" s="48"/>
      <c r="P12" s="57"/>
      <c r="Q12" s="48"/>
      <c r="R12" s="211">
        <f t="shared" si="2"/>
        <v>1</v>
      </c>
      <c r="S12" s="211">
        <f t="shared" si="3"/>
        <v>250000</v>
      </c>
      <c r="T12" s="48"/>
      <c r="U12" s="11" t="s">
        <v>653</v>
      </c>
    </row>
    <row r="13" spans="1:26">
      <c r="A13" s="193">
        <v>4</v>
      </c>
      <c r="B13" s="105" t="s">
        <v>654</v>
      </c>
      <c r="C13" s="103"/>
      <c r="D13" s="103"/>
      <c r="E13" s="765"/>
      <c r="F13" s="166"/>
      <c r="G13" s="107"/>
      <c r="H13" s="57">
        <v>1</v>
      </c>
      <c r="I13" s="773">
        <v>5500000</v>
      </c>
      <c r="J13" s="57"/>
      <c r="K13" s="773"/>
      <c r="L13" s="48"/>
      <c r="M13" s="48"/>
      <c r="N13" s="57"/>
      <c r="O13" s="48"/>
      <c r="P13" s="57"/>
      <c r="Q13" s="48"/>
      <c r="R13" s="211">
        <f t="shared" si="2"/>
        <v>1</v>
      </c>
      <c r="S13" s="211">
        <f t="shared" si="3"/>
        <v>5500000</v>
      </c>
      <c r="T13" s="48"/>
      <c r="U13" s="11" t="s">
        <v>653</v>
      </c>
    </row>
    <row r="14" spans="1:26" s="248" customFormat="1">
      <c r="A14" s="24">
        <v>5</v>
      </c>
      <c r="B14" s="244"/>
      <c r="C14" s="193"/>
      <c r="D14" s="193"/>
      <c r="E14" s="194"/>
      <c r="F14" s="194">
        <f>C14*E14</f>
        <v>0</v>
      </c>
      <c r="G14" s="56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211">
        <f t="shared" si="2"/>
        <v>0</v>
      </c>
      <c r="S14" s="211">
        <f t="shared" si="3"/>
        <v>0</v>
      </c>
      <c r="T14" s="48"/>
      <c r="U14" s="11"/>
    </row>
    <row r="15" spans="1:26">
      <c r="A15" s="193">
        <v>6</v>
      </c>
      <c r="B15" s="244"/>
      <c r="C15" s="193"/>
      <c r="D15" s="193"/>
      <c r="E15" s="194"/>
      <c r="F15" s="194"/>
      <c r="G15" s="5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11">
        <f t="shared" si="2"/>
        <v>0</v>
      </c>
      <c r="S15" s="211">
        <f t="shared" si="3"/>
        <v>0</v>
      </c>
      <c r="T15" s="48"/>
      <c r="U15" s="11"/>
    </row>
    <row r="16" spans="1:26" s="248" customFormat="1">
      <c r="A16" s="13">
        <v>7</v>
      </c>
      <c r="B16" s="628"/>
      <c r="C16" s="627"/>
      <c r="D16" s="627"/>
      <c r="E16" s="629"/>
      <c r="F16" s="629"/>
      <c r="G16" s="137"/>
      <c r="H16" s="51"/>
      <c r="I16" s="52"/>
      <c r="J16" s="51"/>
      <c r="K16" s="52"/>
      <c r="L16" s="52"/>
      <c r="M16" s="52"/>
      <c r="N16" s="51"/>
      <c r="O16" s="52"/>
      <c r="P16" s="51"/>
      <c r="Q16" s="52"/>
      <c r="R16" s="774">
        <f t="shared" si="2"/>
        <v>0</v>
      </c>
      <c r="S16" s="774">
        <f t="shared" si="3"/>
        <v>0</v>
      </c>
      <c r="T16" s="630"/>
      <c r="U16" s="11"/>
    </row>
    <row r="17" spans="1:23">
      <c r="I17" s="53"/>
      <c r="K17" s="53"/>
      <c r="L17" s="53"/>
      <c r="M17" s="53"/>
      <c r="O17" s="53"/>
      <c r="Q17" s="53"/>
      <c r="S17" s="53"/>
    </row>
    <row r="18" spans="1:23" s="14" customFormat="1" ht="20.100000000000001" customHeight="1">
      <c r="A18" s="782" t="s">
        <v>17</v>
      </c>
      <c r="B18" s="782"/>
      <c r="C18" s="782"/>
      <c r="D18" s="782"/>
      <c r="E18" s="782"/>
      <c r="F18" s="782"/>
      <c r="G18" s="782"/>
      <c r="H18" s="782"/>
      <c r="I18" s="782"/>
      <c r="J18" s="782"/>
      <c r="K18" s="782"/>
      <c r="L18" s="782"/>
      <c r="M18" s="782"/>
      <c r="N18" s="782"/>
      <c r="O18" s="782"/>
      <c r="P18" s="782"/>
      <c r="Q18" s="782"/>
      <c r="R18" s="782"/>
      <c r="S18" s="782"/>
      <c r="T18" s="782"/>
      <c r="U18" s="782"/>
      <c r="V18" s="369"/>
      <c r="W18" s="369"/>
    </row>
    <row r="19" spans="1:23" s="14" customFormat="1" ht="20.100000000000001" customHeight="1">
      <c r="A19" s="15" t="s">
        <v>18</v>
      </c>
      <c r="B19" s="803" t="s">
        <v>19</v>
      </c>
      <c r="C19" s="803"/>
      <c r="D19" s="803"/>
      <c r="E19" s="16"/>
      <c r="F19" s="16"/>
      <c r="G19" s="369"/>
      <c r="H19" s="16"/>
      <c r="I19" s="369"/>
      <c r="J19" s="16"/>
      <c r="K19" s="369"/>
      <c r="L19" s="369"/>
      <c r="M19" s="369"/>
      <c r="N19" s="16"/>
      <c r="O19" s="369"/>
      <c r="P19" s="16"/>
      <c r="Q19" s="369"/>
      <c r="R19" s="16"/>
      <c r="S19" s="369"/>
      <c r="T19" s="369"/>
      <c r="U19" s="369"/>
      <c r="V19" s="369"/>
      <c r="W19" s="369"/>
    </row>
    <row r="20" spans="1:23" s="17" customFormat="1" ht="21.75">
      <c r="B20" s="17" t="s">
        <v>20</v>
      </c>
      <c r="G20" s="18"/>
      <c r="H20" s="16"/>
      <c r="I20" s="19"/>
      <c r="J20" s="16"/>
      <c r="K20" s="19"/>
      <c r="L20" s="19"/>
      <c r="M20" s="19"/>
      <c r="N20" s="16"/>
      <c r="O20" s="19"/>
      <c r="P20" s="16"/>
      <c r="Q20" s="19"/>
      <c r="R20" s="16"/>
      <c r="S20" s="19"/>
      <c r="T20" s="19"/>
    </row>
    <row r="21" spans="1:23"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26"/>
    </row>
    <row r="22" spans="1:23">
      <c r="H22" s="54"/>
      <c r="I22" s="55"/>
      <c r="J22" s="54"/>
      <c r="K22" s="55"/>
      <c r="L22" s="55"/>
      <c r="M22" s="55"/>
      <c r="N22" s="54"/>
      <c r="O22" s="55"/>
      <c r="P22" s="54"/>
      <c r="Q22" s="55"/>
      <c r="R22" s="54"/>
      <c r="S22" s="55"/>
      <c r="T22" s="62"/>
    </row>
    <row r="23" spans="1:23">
      <c r="H23" s="51"/>
      <c r="I23" s="52"/>
      <c r="J23" s="51"/>
      <c r="K23" s="52"/>
      <c r="L23" s="52"/>
      <c r="M23" s="52"/>
      <c r="N23" s="51"/>
      <c r="O23" s="52"/>
      <c r="P23" s="51"/>
      <c r="Q23" s="52"/>
      <c r="R23" s="51"/>
      <c r="S23" s="52"/>
      <c r="T23" s="49"/>
    </row>
    <row r="24" spans="1:23">
      <c r="H24" s="54"/>
      <c r="I24" s="55"/>
      <c r="J24" s="54"/>
      <c r="K24" s="55"/>
      <c r="L24" s="55"/>
      <c r="M24" s="55"/>
      <c r="N24" s="54"/>
      <c r="O24" s="55"/>
      <c r="P24" s="54"/>
      <c r="Q24" s="55"/>
      <c r="R24" s="54"/>
      <c r="S24" s="55"/>
      <c r="T24" s="19"/>
    </row>
    <row r="25" spans="1:23">
      <c r="H25" s="57"/>
      <c r="I25" s="48"/>
      <c r="J25" s="57"/>
      <c r="K25" s="48"/>
      <c r="L25" s="48"/>
      <c r="M25" s="48"/>
      <c r="N25" s="57"/>
      <c r="O25" s="48"/>
      <c r="P25" s="57"/>
      <c r="Q25" s="48"/>
      <c r="R25" s="57"/>
      <c r="S25" s="48"/>
    </row>
    <row r="26" spans="1:23">
      <c r="H26" s="57"/>
      <c r="I26" s="48"/>
      <c r="J26" s="57"/>
      <c r="K26" s="48"/>
      <c r="L26" s="48"/>
      <c r="M26" s="48"/>
      <c r="N26" s="57"/>
      <c r="O26" s="48"/>
      <c r="P26" s="57"/>
      <c r="Q26" s="48"/>
      <c r="R26" s="57"/>
      <c r="S26" s="48"/>
      <c r="T26" s="369"/>
    </row>
    <row r="27" spans="1:23">
      <c r="H27" s="57"/>
      <c r="I27" s="48"/>
      <c r="J27" s="57"/>
      <c r="K27" s="48"/>
      <c r="L27" s="48"/>
      <c r="M27" s="48"/>
      <c r="N27" s="57"/>
      <c r="O27" s="48"/>
      <c r="P27" s="57"/>
      <c r="Q27" s="48"/>
      <c r="R27" s="57"/>
      <c r="S27" s="48"/>
      <c r="T27" s="19"/>
    </row>
    <row r="28" spans="1:23">
      <c r="H28" s="57"/>
      <c r="I28" s="48"/>
      <c r="J28" s="57"/>
      <c r="K28" s="48"/>
      <c r="L28" s="48"/>
      <c r="M28" s="48"/>
      <c r="N28" s="57"/>
      <c r="O28" s="48"/>
      <c r="P28" s="57"/>
      <c r="Q28" s="48"/>
      <c r="R28" s="57"/>
      <c r="S28" s="48"/>
      <c r="T28" s="58"/>
    </row>
    <row r="29" spans="1:23">
      <c r="H29" s="57"/>
      <c r="I29" s="48"/>
      <c r="J29" s="57"/>
      <c r="K29" s="48"/>
      <c r="L29" s="48"/>
      <c r="M29" s="48"/>
      <c r="N29" s="57"/>
      <c r="O29" s="48"/>
      <c r="P29" s="57"/>
      <c r="Q29" s="48"/>
      <c r="R29" s="57"/>
      <c r="S29" s="48"/>
      <c r="T29" s="58"/>
    </row>
    <row r="30" spans="1:23">
      <c r="H30" s="57"/>
      <c r="I30" s="48"/>
      <c r="J30" s="57"/>
      <c r="K30" s="48"/>
      <c r="L30" s="48"/>
      <c r="M30" s="48"/>
      <c r="N30" s="57"/>
      <c r="O30" s="48"/>
      <c r="P30" s="57"/>
      <c r="Q30" s="48"/>
      <c r="R30" s="57"/>
      <c r="S30" s="48"/>
      <c r="T30" s="48"/>
    </row>
    <row r="31" spans="1:23">
      <c r="H31" s="57"/>
      <c r="I31" s="48"/>
      <c r="J31" s="57"/>
      <c r="K31" s="48"/>
      <c r="L31" s="48"/>
      <c r="M31" s="48"/>
      <c r="N31" s="57"/>
      <c r="O31" s="48"/>
      <c r="P31" s="57"/>
      <c r="Q31" s="48"/>
      <c r="R31" s="57"/>
      <c r="S31" s="48"/>
      <c r="T31" s="26"/>
    </row>
    <row r="32" spans="1:23">
      <c r="H32" s="57"/>
      <c r="I32" s="48"/>
      <c r="J32" s="57"/>
      <c r="K32" s="48"/>
      <c r="L32" s="48"/>
      <c r="M32" s="48"/>
      <c r="N32" s="57"/>
      <c r="O32" s="48"/>
      <c r="P32" s="57"/>
      <c r="Q32" s="48"/>
      <c r="R32" s="57"/>
      <c r="S32" s="48"/>
      <c r="T32" s="167"/>
    </row>
    <row r="33" spans="8:20">
      <c r="H33" s="57"/>
      <c r="I33" s="48"/>
      <c r="J33" s="57"/>
      <c r="K33" s="48"/>
      <c r="L33" s="48"/>
      <c r="M33" s="48"/>
      <c r="N33" s="57"/>
      <c r="O33" s="48"/>
      <c r="P33" s="57"/>
      <c r="Q33" s="48"/>
      <c r="R33" s="57"/>
      <c r="S33" s="48"/>
      <c r="T33" s="50"/>
    </row>
    <row r="34" spans="8:20">
      <c r="H34" s="57"/>
      <c r="I34" s="48"/>
      <c r="J34" s="57"/>
      <c r="K34" s="48"/>
      <c r="L34" s="48"/>
      <c r="M34" s="48"/>
      <c r="N34" s="57"/>
      <c r="O34" s="48"/>
      <c r="P34" s="57"/>
      <c r="Q34" s="48"/>
      <c r="R34" s="57"/>
      <c r="S34" s="48"/>
    </row>
    <row r="35" spans="8:20">
      <c r="H35" s="57"/>
      <c r="I35" s="48"/>
      <c r="J35" s="57"/>
      <c r="K35" s="48"/>
      <c r="L35" s="48"/>
      <c r="M35" s="48"/>
      <c r="N35" s="57"/>
      <c r="O35" s="48"/>
      <c r="P35" s="57"/>
      <c r="Q35" s="48"/>
      <c r="R35" s="57"/>
      <c r="S35" s="48"/>
      <c r="T35" s="369"/>
    </row>
    <row r="36" spans="8:20">
      <c r="H36" s="57"/>
      <c r="I36" s="48"/>
      <c r="J36" s="57"/>
      <c r="K36" s="48"/>
      <c r="L36" s="48"/>
      <c r="M36" s="48"/>
      <c r="N36" s="57"/>
      <c r="O36" s="48"/>
      <c r="P36" s="57"/>
      <c r="Q36" s="48"/>
      <c r="R36" s="57"/>
      <c r="S36" s="48"/>
      <c r="T36" s="19"/>
    </row>
    <row r="37" spans="8:20">
      <c r="H37" s="65"/>
      <c r="I37" s="59"/>
      <c r="J37" s="65"/>
      <c r="K37" s="59"/>
      <c r="L37" s="59"/>
      <c r="M37" s="59"/>
      <c r="N37" s="65"/>
      <c r="O37" s="59"/>
      <c r="P37" s="65"/>
      <c r="Q37" s="59"/>
      <c r="R37" s="65"/>
      <c r="S37" s="59"/>
      <c r="T37" s="56"/>
    </row>
    <row r="38" spans="8:20">
      <c r="T38" s="58"/>
    </row>
    <row r="39" spans="8:20">
      <c r="T39" s="58"/>
    </row>
    <row r="40" spans="8:20">
      <c r="T40" s="48"/>
    </row>
    <row r="41" spans="8:20">
      <c r="T41" s="48"/>
    </row>
    <row r="42" spans="8:20">
      <c r="T42" s="48"/>
    </row>
    <row r="43" spans="8:20">
      <c r="T43" s="48"/>
    </row>
    <row r="44" spans="8:20">
      <c r="T44" s="48"/>
    </row>
    <row r="45" spans="8:20">
      <c r="T45" s="48"/>
    </row>
    <row r="46" spans="8:20">
      <c r="T46" s="48"/>
    </row>
    <row r="47" spans="8:20">
      <c r="T47" s="63"/>
    </row>
    <row r="48" spans="8:20">
      <c r="T48" s="48"/>
    </row>
    <row r="49" spans="20:20">
      <c r="T49" s="59"/>
    </row>
    <row r="52" spans="20:20">
      <c r="T52" s="369"/>
    </row>
    <row r="53" spans="20:20">
      <c r="T53" s="19"/>
    </row>
    <row r="55" spans="20:20">
      <c r="T55" s="369"/>
    </row>
    <row r="56" spans="20:20">
      <c r="T56" s="19"/>
    </row>
  </sheetData>
  <mergeCells count="19">
    <mergeCell ref="A18:U18"/>
    <mergeCell ref="B19:D19"/>
    <mergeCell ref="G5:G6"/>
    <mergeCell ref="H5:I5"/>
    <mergeCell ref="J5:K5"/>
    <mergeCell ref="L5:M5"/>
    <mergeCell ref="N5:O5"/>
    <mergeCell ref="P5:Q5"/>
    <mergeCell ref="T4:T6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honeticPr fontId="38" type="noConversion"/>
  <printOptions horizontalCentered="1"/>
  <pageMargins left="0.39" right="0.28999999999999998" top="0.38" bottom="0.41" header="0.39370078740157483" footer="0.23622047244094491"/>
  <pageSetup paperSize="9" scale="62" orientation="landscape" r:id="rId1"/>
  <headerFooter alignWithMargins="0">
    <oddFooter>&amp;C&amp;P/&amp;N&amp;R&amp;A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CB7A0-0083-47A1-B43D-CB998DA5909F}">
  <sheetPr>
    <tabColor rgb="FF92D050"/>
  </sheetPr>
  <dimension ref="A1:Z68"/>
  <sheetViews>
    <sheetView view="pageBreakPreview" zoomScaleSheetLayoutView="100" workbookViewId="0">
      <selection activeCell="F13" sqref="F13"/>
    </sheetView>
  </sheetViews>
  <sheetFormatPr defaultColWidth="8.109375" defaultRowHeight="24"/>
  <cols>
    <col min="1" max="1" width="4.6640625" style="2" customWidth="1"/>
    <col min="2" max="2" width="41.33203125" style="2" customWidth="1"/>
    <col min="3" max="4" width="7" style="2" customWidth="1"/>
    <col min="5" max="5" width="12.5546875" style="2" customWidth="1"/>
    <col min="6" max="6" width="13" style="2" customWidth="1"/>
    <col min="7" max="7" width="10.6640625" style="126" customWidth="1"/>
    <col min="8" max="8" width="6.33203125" style="66" customWidth="1"/>
    <col min="9" max="9" width="10" style="67" customWidth="1"/>
    <col min="10" max="10" width="6.33203125" style="66" customWidth="1"/>
    <col min="11" max="11" width="10.109375" style="67" customWidth="1"/>
    <col min="12" max="12" width="6.33203125" style="67" customWidth="1"/>
    <col min="13" max="13" width="10.44140625" style="67" customWidth="1"/>
    <col min="14" max="14" width="6.33203125" style="66" customWidth="1"/>
    <col min="15" max="15" width="10.33203125" style="67" customWidth="1"/>
    <col min="16" max="16" width="6.33203125" style="66" customWidth="1"/>
    <col min="17" max="17" width="10" style="67" customWidth="1"/>
    <col min="18" max="18" width="6.33203125" style="66" customWidth="1"/>
    <col min="19" max="19" width="10.5546875" style="67" customWidth="1"/>
    <col min="20" max="20" width="9" style="67" customWidth="1"/>
    <col min="21" max="21" width="11.77734375" style="2" customWidth="1"/>
    <col min="22" max="22" width="10.33203125" style="2" bestFit="1" customWidth="1"/>
    <col min="23" max="23" width="8.77734375" style="2" bestFit="1" customWidth="1"/>
    <col min="24" max="24" width="12.5546875" style="2" customWidth="1"/>
    <col min="25" max="25" width="19.44140625" style="2" customWidth="1"/>
    <col min="26" max="26" width="13.6640625" style="2" customWidth="1"/>
    <col min="27" max="16384" width="8.109375" style="2"/>
  </cols>
  <sheetData>
    <row r="1" spans="1:26" s="75" customFormat="1" ht="27.75">
      <c r="A1" s="71" t="s">
        <v>640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41</v>
      </c>
      <c r="U1" s="73"/>
      <c r="V1" s="73"/>
      <c r="W1" s="73"/>
      <c r="X1" s="73"/>
    </row>
    <row r="2" spans="1:26" s="75" customFormat="1" ht="27.75">
      <c r="A2" s="789" t="s">
        <v>565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801" t="s">
        <v>1</v>
      </c>
      <c r="B4" s="792" t="s">
        <v>2</v>
      </c>
      <c r="C4" s="794" t="s">
        <v>641</v>
      </c>
      <c r="D4" s="795"/>
      <c r="E4" s="795"/>
      <c r="F4" s="795"/>
      <c r="G4" s="796"/>
      <c r="H4" s="785" t="s">
        <v>3</v>
      </c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8" t="s">
        <v>42</v>
      </c>
    </row>
    <row r="5" spans="1:26" s="6" customFormat="1" ht="24" customHeight="1">
      <c r="A5" s="801"/>
      <c r="B5" s="792"/>
      <c r="C5" s="797" t="s">
        <v>43</v>
      </c>
      <c r="D5" s="797" t="s">
        <v>44</v>
      </c>
      <c r="E5" s="799" t="s">
        <v>45</v>
      </c>
      <c r="F5" s="797" t="s">
        <v>46</v>
      </c>
      <c r="G5" s="783" t="s">
        <v>642</v>
      </c>
      <c r="H5" s="785">
        <v>2566</v>
      </c>
      <c r="I5" s="785"/>
      <c r="J5" s="785">
        <v>2567</v>
      </c>
      <c r="K5" s="785"/>
      <c r="L5" s="786">
        <v>2568</v>
      </c>
      <c r="M5" s="787"/>
      <c r="N5" s="785">
        <v>2569</v>
      </c>
      <c r="O5" s="785"/>
      <c r="P5" s="785">
        <v>2570</v>
      </c>
      <c r="Q5" s="785"/>
      <c r="R5" s="785" t="s">
        <v>5</v>
      </c>
      <c r="S5" s="785"/>
      <c r="T5" s="788"/>
    </row>
    <row r="6" spans="1:26" s="6" customFormat="1" ht="65.25" customHeight="1">
      <c r="A6" s="802"/>
      <c r="B6" s="793"/>
      <c r="C6" s="798"/>
      <c r="D6" s="798"/>
      <c r="E6" s="800"/>
      <c r="F6" s="798"/>
      <c r="G6" s="78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88"/>
    </row>
    <row r="7" spans="1:26" s="38" customFormat="1">
      <c r="A7" s="39" t="s">
        <v>37</v>
      </c>
      <c r="B7" s="40"/>
      <c r="C7" s="149"/>
      <c r="D7" s="149"/>
      <c r="E7" s="150"/>
      <c r="F7" s="151">
        <f>F9</f>
        <v>21055000</v>
      </c>
      <c r="G7" s="254">
        <f t="shared" ref="G7:Q7" si="0">G9</f>
        <v>4905000</v>
      </c>
      <c r="H7" s="151">
        <f t="shared" si="0"/>
        <v>0</v>
      </c>
      <c r="I7" s="151">
        <f t="shared" si="0"/>
        <v>30200000</v>
      </c>
      <c r="J7" s="151">
        <f t="shared" si="0"/>
        <v>0</v>
      </c>
      <c r="K7" s="151">
        <f t="shared" si="0"/>
        <v>27600000</v>
      </c>
      <c r="L7" s="151">
        <f t="shared" si="0"/>
        <v>0</v>
      </c>
      <c r="M7" s="151">
        <f t="shared" si="0"/>
        <v>15000000</v>
      </c>
      <c r="N7" s="151">
        <f t="shared" si="0"/>
        <v>0</v>
      </c>
      <c r="O7" s="151">
        <f t="shared" si="0"/>
        <v>15000000</v>
      </c>
      <c r="P7" s="151">
        <f t="shared" si="0"/>
        <v>0</v>
      </c>
      <c r="Q7" s="151">
        <f t="shared" si="0"/>
        <v>0</v>
      </c>
      <c r="R7" s="41">
        <f>H7+J7+L7+N7+P7</f>
        <v>0</v>
      </c>
      <c r="S7" s="41">
        <f>I7+K7+M7+O7+Q7</f>
        <v>87800000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47</v>
      </c>
      <c r="B8" s="8"/>
      <c r="C8" s="87"/>
      <c r="D8" s="87"/>
      <c r="E8" s="88"/>
      <c r="F8" s="89"/>
      <c r="G8" s="90"/>
      <c r="H8" s="45"/>
      <c r="I8" s="46"/>
      <c r="J8" s="45"/>
      <c r="K8" s="46"/>
      <c r="L8" s="46"/>
      <c r="M8" s="46"/>
      <c r="N8" s="45"/>
      <c r="O8" s="46"/>
      <c r="P8" s="45"/>
      <c r="Q8" s="46"/>
      <c r="R8" s="215"/>
      <c r="S8" s="215"/>
      <c r="T8" s="45"/>
      <c r="X8" s="47"/>
    </row>
    <row r="9" spans="1:26" s="1" customFormat="1">
      <c r="A9" s="141" t="s">
        <v>624</v>
      </c>
      <c r="B9" s="142"/>
      <c r="C9" s="154"/>
      <c r="D9" s="154"/>
      <c r="E9" s="155"/>
      <c r="F9" s="156">
        <f>SUM(F10:F23)</f>
        <v>21055000</v>
      </c>
      <c r="G9" s="157">
        <f>SUM(G10:G23)</f>
        <v>4905000</v>
      </c>
      <c r="H9" s="156">
        <f t="shared" ref="H9:Q9" si="1">SUM(H10:H23)</f>
        <v>0</v>
      </c>
      <c r="I9" s="156">
        <f t="shared" si="1"/>
        <v>30200000</v>
      </c>
      <c r="J9" s="156">
        <f t="shared" si="1"/>
        <v>0</v>
      </c>
      <c r="K9" s="156">
        <f t="shared" si="1"/>
        <v>27600000</v>
      </c>
      <c r="L9" s="156">
        <f t="shared" si="1"/>
        <v>0</v>
      </c>
      <c r="M9" s="156">
        <f t="shared" si="1"/>
        <v>15000000</v>
      </c>
      <c r="N9" s="156">
        <f t="shared" si="1"/>
        <v>0</v>
      </c>
      <c r="O9" s="156">
        <f t="shared" si="1"/>
        <v>15000000</v>
      </c>
      <c r="P9" s="156">
        <f t="shared" si="1"/>
        <v>0</v>
      </c>
      <c r="Q9" s="156">
        <f t="shared" si="1"/>
        <v>0</v>
      </c>
      <c r="R9" s="97">
        <f>H9+J9+L9+N9+P9</f>
        <v>0</v>
      </c>
      <c r="S9" s="97">
        <f>I9+K9+M9+O9+Q9</f>
        <v>87800000</v>
      </c>
      <c r="T9" s="143"/>
      <c r="U9" s="11"/>
    </row>
    <row r="10" spans="1:26">
      <c r="A10" s="173">
        <v>1</v>
      </c>
      <c r="B10" s="298" t="s">
        <v>625</v>
      </c>
      <c r="C10" s="173">
        <v>1</v>
      </c>
      <c r="D10" s="173" t="s">
        <v>49</v>
      </c>
      <c r="E10" s="272">
        <v>3745000</v>
      </c>
      <c r="F10" s="272">
        <f>E10*C10</f>
        <v>3745000</v>
      </c>
      <c r="G10" s="635">
        <v>3745000</v>
      </c>
      <c r="H10" s="160"/>
      <c r="I10" s="257"/>
      <c r="J10" s="160"/>
      <c r="K10" s="257"/>
      <c r="L10" s="257"/>
      <c r="M10" s="257"/>
      <c r="N10" s="160"/>
      <c r="O10" s="257"/>
      <c r="P10" s="160"/>
      <c r="Q10" s="257"/>
      <c r="R10" s="160"/>
      <c r="S10" s="160"/>
      <c r="T10" s="116"/>
      <c r="U10" s="11"/>
    </row>
    <row r="11" spans="1:26" ht="48">
      <c r="A11" s="24">
        <v>2</v>
      </c>
      <c r="B11" s="114" t="s">
        <v>244</v>
      </c>
      <c r="C11" s="24">
        <v>1</v>
      </c>
      <c r="D11" s="24" t="s">
        <v>49</v>
      </c>
      <c r="E11" s="102">
        <v>1160000</v>
      </c>
      <c r="F11" s="102">
        <f t="shared" ref="F11:F23" si="2">E11*C11</f>
        <v>1160000</v>
      </c>
      <c r="G11" s="56">
        <v>1160000</v>
      </c>
      <c r="H11" s="26"/>
      <c r="I11" s="110"/>
      <c r="J11" s="26"/>
      <c r="K11" s="110"/>
      <c r="L11" s="110"/>
      <c r="M11" s="110"/>
      <c r="N11" s="26"/>
      <c r="O11" s="110"/>
      <c r="P11" s="26"/>
      <c r="Q11" s="110"/>
      <c r="R11" s="26"/>
      <c r="S11" s="26"/>
      <c r="T11" s="28"/>
      <c r="U11" s="11"/>
    </row>
    <row r="12" spans="1:26" ht="48">
      <c r="A12" s="24">
        <v>3</v>
      </c>
      <c r="B12" s="114" t="s">
        <v>245</v>
      </c>
      <c r="C12" s="24">
        <v>1</v>
      </c>
      <c r="D12" s="24" t="s">
        <v>49</v>
      </c>
      <c r="E12" s="102">
        <v>4100000</v>
      </c>
      <c r="F12" s="102">
        <f t="shared" si="2"/>
        <v>4100000</v>
      </c>
      <c r="G12" s="56"/>
      <c r="H12" s="128"/>
      <c r="I12" s="110"/>
      <c r="J12" s="128"/>
      <c r="K12" s="129"/>
      <c r="L12" s="129"/>
      <c r="M12" s="129"/>
      <c r="N12" s="128"/>
      <c r="O12" s="129"/>
      <c r="P12" s="128"/>
      <c r="Q12" s="129"/>
      <c r="R12" s="26"/>
      <c r="S12" s="26"/>
      <c r="T12" s="48"/>
      <c r="U12" s="11"/>
    </row>
    <row r="13" spans="1:26" ht="48">
      <c r="A13" s="24">
        <v>4</v>
      </c>
      <c r="B13" s="114" t="s">
        <v>246</v>
      </c>
      <c r="C13" s="24">
        <v>1</v>
      </c>
      <c r="D13" s="24" t="s">
        <v>49</v>
      </c>
      <c r="E13" s="102">
        <v>950000</v>
      </c>
      <c r="F13" s="102">
        <f t="shared" si="2"/>
        <v>950000</v>
      </c>
      <c r="G13" s="56"/>
      <c r="H13" s="26"/>
      <c r="I13" s="110"/>
      <c r="J13" s="26"/>
      <c r="K13" s="110"/>
      <c r="L13" s="110"/>
      <c r="M13" s="110"/>
      <c r="N13" s="26"/>
      <c r="O13" s="110"/>
      <c r="P13" s="26"/>
      <c r="Q13" s="110"/>
      <c r="R13" s="26"/>
      <c r="S13" s="26"/>
      <c r="T13" s="58"/>
      <c r="U13" s="11"/>
    </row>
    <row r="14" spans="1:26">
      <c r="A14" s="24">
        <v>5</v>
      </c>
      <c r="B14" s="114" t="s">
        <v>247</v>
      </c>
      <c r="C14" s="24">
        <v>1</v>
      </c>
      <c r="D14" s="24" t="s">
        <v>49</v>
      </c>
      <c r="E14" s="102">
        <v>11100000</v>
      </c>
      <c r="F14" s="102">
        <f t="shared" si="2"/>
        <v>11100000</v>
      </c>
      <c r="G14" s="56"/>
      <c r="H14" s="128"/>
      <c r="I14" s="110"/>
      <c r="J14" s="128"/>
      <c r="K14" s="129"/>
      <c r="L14" s="129"/>
      <c r="M14" s="129"/>
      <c r="N14" s="128"/>
      <c r="O14" s="129"/>
      <c r="P14" s="128"/>
      <c r="Q14" s="129"/>
      <c r="R14" s="26"/>
      <c r="S14" s="26"/>
      <c r="T14" s="48"/>
      <c r="U14" s="11"/>
    </row>
    <row r="15" spans="1:26" s="633" customFormat="1" ht="48">
      <c r="A15" s="378">
        <v>7</v>
      </c>
      <c r="B15" s="640" t="s">
        <v>248</v>
      </c>
      <c r="C15" s="118"/>
      <c r="D15" s="118"/>
      <c r="E15" s="652"/>
      <c r="F15" s="652"/>
      <c r="G15" s="653"/>
      <c r="H15" s="638" t="s">
        <v>51</v>
      </c>
      <c r="I15" s="641">
        <v>16500000</v>
      </c>
      <c r="J15" s="422"/>
      <c r="K15" s="638"/>
      <c r="L15" s="642"/>
      <c r="M15" s="642"/>
      <c r="N15" s="642"/>
      <c r="O15" s="642"/>
      <c r="P15" s="642"/>
      <c r="Q15" s="642"/>
      <c r="R15" s="422"/>
      <c r="S15" s="638"/>
      <c r="T15" s="610">
        <v>5</v>
      </c>
    </row>
    <row r="16" spans="1:26" s="633" customFormat="1">
      <c r="A16" s="378">
        <v>8</v>
      </c>
      <c r="B16" s="640" t="s">
        <v>249</v>
      </c>
      <c r="C16" s="118"/>
      <c r="D16" s="118"/>
      <c r="E16" s="652"/>
      <c r="F16" s="652"/>
      <c r="G16" s="653"/>
      <c r="H16" s="638" t="s">
        <v>51</v>
      </c>
      <c r="I16" s="641">
        <v>13700000</v>
      </c>
      <c r="J16" s="422"/>
      <c r="K16" s="638"/>
      <c r="L16" s="642"/>
      <c r="M16" s="642"/>
      <c r="N16" s="642"/>
      <c r="O16" s="642"/>
      <c r="P16" s="642"/>
      <c r="Q16" s="642"/>
      <c r="R16" s="422"/>
      <c r="S16" s="638"/>
      <c r="T16" s="610">
        <v>5</v>
      </c>
    </row>
    <row r="17" spans="1:23" s="633" customFormat="1" ht="48">
      <c r="A17" s="378">
        <v>9</v>
      </c>
      <c r="B17" s="640" t="s">
        <v>250</v>
      </c>
      <c r="C17" s="118"/>
      <c r="D17" s="118"/>
      <c r="E17" s="652"/>
      <c r="F17" s="652"/>
      <c r="G17" s="653"/>
      <c r="H17" s="638"/>
      <c r="I17" s="641"/>
      <c r="J17" s="641" t="s">
        <v>51</v>
      </c>
      <c r="K17" s="641">
        <v>12600000</v>
      </c>
      <c r="L17" s="422"/>
      <c r="M17" s="422"/>
      <c r="N17" s="642"/>
      <c r="O17" s="642"/>
      <c r="P17" s="642"/>
      <c r="Q17" s="642"/>
      <c r="R17" s="422"/>
      <c r="S17" s="638"/>
      <c r="T17" s="610">
        <v>5</v>
      </c>
    </row>
    <row r="18" spans="1:23" s="633" customFormat="1">
      <c r="A18" s="378">
        <v>10</v>
      </c>
      <c r="B18" s="607" t="s">
        <v>251</v>
      </c>
      <c r="C18" s="118"/>
      <c r="D18" s="118"/>
      <c r="E18" s="652"/>
      <c r="F18" s="652"/>
      <c r="G18" s="653"/>
      <c r="H18" s="422"/>
      <c r="I18" s="642"/>
      <c r="J18" s="642" t="s">
        <v>51</v>
      </c>
      <c r="K18" s="642">
        <v>15000000</v>
      </c>
      <c r="L18" s="643"/>
      <c r="M18" s="643"/>
      <c r="N18" s="642"/>
      <c r="O18" s="642"/>
      <c r="P18" s="642"/>
      <c r="Q18" s="642"/>
      <c r="R18" s="422"/>
      <c r="S18" s="638"/>
      <c r="T18" s="610">
        <v>5</v>
      </c>
    </row>
    <row r="19" spans="1:23" s="633" customFormat="1" ht="27.75" customHeight="1">
      <c r="A19" s="378">
        <v>11</v>
      </c>
      <c r="B19" s="607" t="s">
        <v>252</v>
      </c>
      <c r="C19" s="118"/>
      <c r="D19" s="118"/>
      <c r="E19" s="652"/>
      <c r="F19" s="652"/>
      <c r="G19" s="653"/>
      <c r="H19" s="422"/>
      <c r="I19" s="642"/>
      <c r="J19" s="642"/>
      <c r="K19" s="642"/>
      <c r="L19" s="642" t="s">
        <v>51</v>
      </c>
      <c r="M19" s="642">
        <v>15000000</v>
      </c>
      <c r="N19" s="643"/>
      <c r="O19" s="643"/>
      <c r="P19" s="642"/>
      <c r="Q19" s="642"/>
      <c r="R19" s="422"/>
      <c r="S19" s="638"/>
      <c r="T19" s="610">
        <v>5</v>
      </c>
    </row>
    <row r="20" spans="1:23" s="633" customFormat="1" ht="23.25" customHeight="1">
      <c r="A20" s="644">
        <v>12</v>
      </c>
      <c r="B20" s="645" t="s">
        <v>253</v>
      </c>
      <c r="C20" s="654"/>
      <c r="D20" s="654"/>
      <c r="E20" s="655"/>
      <c r="F20" s="655"/>
      <c r="G20" s="656"/>
      <c r="H20" s="646"/>
      <c r="I20" s="647"/>
      <c r="J20" s="647"/>
      <c r="K20" s="647"/>
      <c r="L20" s="647"/>
      <c r="M20" s="647"/>
      <c r="N20" s="647" t="s">
        <v>51</v>
      </c>
      <c r="O20" s="647">
        <v>15000000</v>
      </c>
      <c r="P20" s="648"/>
      <c r="Q20" s="648"/>
      <c r="R20" s="646"/>
      <c r="S20" s="649"/>
      <c r="T20" s="650">
        <v>5</v>
      </c>
    </row>
    <row r="21" spans="1:23">
      <c r="A21" s="378">
        <v>13</v>
      </c>
      <c r="B21" s="114"/>
      <c r="C21" s="24"/>
      <c r="D21" s="24"/>
      <c r="E21" s="102"/>
      <c r="F21" s="102">
        <f t="shared" si="2"/>
        <v>0</v>
      </c>
      <c r="G21" s="56"/>
      <c r="H21" s="26"/>
      <c r="I21" s="110"/>
      <c r="J21" s="26"/>
      <c r="K21" s="110"/>
      <c r="L21" s="110"/>
      <c r="M21" s="110"/>
      <c r="N21" s="26"/>
      <c r="O21" s="110"/>
      <c r="P21" s="26"/>
      <c r="Q21" s="110"/>
      <c r="R21" s="26"/>
      <c r="S21" s="26"/>
      <c r="T21" s="58"/>
      <c r="U21" s="11"/>
    </row>
    <row r="22" spans="1:23">
      <c r="A22" s="644">
        <v>14</v>
      </c>
      <c r="B22" s="114"/>
      <c r="C22" s="24"/>
      <c r="D22" s="24"/>
      <c r="E22" s="102"/>
      <c r="F22" s="102">
        <f t="shared" si="2"/>
        <v>0</v>
      </c>
      <c r="G22" s="56"/>
      <c r="H22" s="128"/>
      <c r="I22" s="110"/>
      <c r="J22" s="128"/>
      <c r="K22" s="129"/>
      <c r="L22" s="129"/>
      <c r="M22" s="129"/>
      <c r="N22" s="128"/>
      <c r="O22" s="129"/>
      <c r="P22" s="128"/>
      <c r="Q22" s="129"/>
      <c r="R22" s="26"/>
      <c r="S22" s="26"/>
      <c r="T22" s="48"/>
      <c r="U22" s="11"/>
    </row>
    <row r="23" spans="1:23">
      <c r="A23" s="399">
        <v>15</v>
      </c>
      <c r="B23" s="135"/>
      <c r="C23" s="13"/>
      <c r="D23" s="13"/>
      <c r="E23" s="136"/>
      <c r="F23" s="136">
        <f t="shared" si="2"/>
        <v>0</v>
      </c>
      <c r="G23" s="137"/>
      <c r="H23" s="167"/>
      <c r="I23" s="651"/>
      <c r="J23" s="167"/>
      <c r="K23" s="651"/>
      <c r="L23" s="651"/>
      <c r="M23" s="651"/>
      <c r="N23" s="167"/>
      <c r="O23" s="651"/>
      <c r="P23" s="167"/>
      <c r="Q23" s="651"/>
      <c r="R23" s="167"/>
      <c r="S23" s="167"/>
      <c r="T23" s="52"/>
      <c r="U23" s="11"/>
    </row>
    <row r="24" spans="1:23" s="12" customFormat="1">
      <c r="G24" s="138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67"/>
    </row>
    <row r="25" spans="1:23" s="14" customFormat="1" ht="20.100000000000001" customHeight="1">
      <c r="A25" s="782" t="s">
        <v>17</v>
      </c>
      <c r="B25" s="782"/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S25" s="782"/>
      <c r="T25" s="782"/>
      <c r="U25" s="782"/>
      <c r="V25" s="369"/>
      <c r="W25" s="369"/>
    </row>
    <row r="26" spans="1:23" s="14" customFormat="1" ht="20.100000000000001" customHeight="1">
      <c r="A26" s="15" t="s">
        <v>18</v>
      </c>
      <c r="B26" s="803" t="s">
        <v>19</v>
      </c>
      <c r="C26" s="803"/>
      <c r="D26" s="803"/>
      <c r="E26" s="16"/>
      <c r="F26" s="16"/>
      <c r="G26" s="369"/>
      <c r="H26" s="16"/>
      <c r="I26" s="369"/>
      <c r="J26" s="16"/>
      <c r="K26" s="369"/>
      <c r="L26" s="369"/>
      <c r="M26" s="369"/>
      <c r="N26" s="16"/>
      <c r="O26" s="369"/>
      <c r="P26" s="16"/>
      <c r="Q26" s="369"/>
      <c r="R26" s="16"/>
      <c r="S26" s="369"/>
      <c r="T26" s="369"/>
      <c r="U26" s="369"/>
      <c r="V26" s="369"/>
      <c r="W26" s="369"/>
    </row>
    <row r="27" spans="1:23" s="17" customFormat="1" ht="21.75">
      <c r="B27" s="17" t="s">
        <v>20</v>
      </c>
      <c r="G27" s="18"/>
      <c r="H27" s="16"/>
      <c r="I27" s="19"/>
      <c r="J27" s="16"/>
      <c r="K27" s="19"/>
      <c r="L27" s="19"/>
      <c r="M27" s="19"/>
      <c r="N27" s="16"/>
      <c r="O27" s="19"/>
      <c r="P27" s="16"/>
      <c r="Q27" s="19"/>
      <c r="R27" s="16"/>
      <c r="S27" s="19"/>
      <c r="T27" s="19"/>
    </row>
    <row r="28" spans="1:23">
      <c r="H28" s="51"/>
      <c r="I28" s="52"/>
      <c r="J28" s="51"/>
      <c r="K28" s="52"/>
      <c r="L28" s="52"/>
      <c r="M28" s="52"/>
      <c r="N28" s="51"/>
      <c r="O28" s="52"/>
      <c r="P28" s="51"/>
      <c r="Q28" s="52"/>
      <c r="R28" s="51"/>
      <c r="S28" s="52"/>
      <c r="T28" s="630"/>
    </row>
    <row r="29" spans="1:23">
      <c r="H29" s="236"/>
      <c r="I29" s="636"/>
      <c r="J29" s="236"/>
      <c r="K29" s="636"/>
      <c r="L29" s="636"/>
      <c r="M29" s="636"/>
      <c r="N29" s="236"/>
      <c r="O29" s="636"/>
      <c r="P29" s="236"/>
      <c r="Q29" s="636"/>
      <c r="R29" s="236"/>
      <c r="S29" s="636"/>
    </row>
    <row r="30" spans="1:23"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61"/>
    </row>
    <row r="31" spans="1:23">
      <c r="H31" s="54"/>
      <c r="I31" s="55"/>
      <c r="J31" s="54"/>
      <c r="K31" s="55"/>
      <c r="L31" s="55"/>
      <c r="M31" s="55"/>
      <c r="N31" s="54"/>
      <c r="O31" s="55"/>
      <c r="P31" s="54"/>
      <c r="Q31" s="55"/>
      <c r="R31" s="54"/>
      <c r="S31" s="55"/>
      <c r="T31" s="369"/>
    </row>
    <row r="32" spans="1:23">
      <c r="H32" s="51"/>
      <c r="I32" s="52"/>
      <c r="J32" s="51"/>
      <c r="K32" s="52"/>
      <c r="L32" s="52"/>
      <c r="M32" s="52"/>
      <c r="N32" s="51"/>
      <c r="O32" s="52"/>
      <c r="P32" s="51"/>
      <c r="Q32" s="52"/>
      <c r="R32" s="51"/>
      <c r="S32" s="52"/>
      <c r="T32" s="19"/>
    </row>
    <row r="33" spans="8:20">
      <c r="H33" s="54"/>
      <c r="I33" s="55"/>
      <c r="J33" s="54"/>
      <c r="K33" s="55"/>
      <c r="L33" s="55"/>
      <c r="M33" s="55"/>
      <c r="N33" s="54"/>
      <c r="O33" s="55"/>
      <c r="P33" s="54"/>
      <c r="Q33" s="55"/>
      <c r="R33" s="54"/>
      <c r="S33" s="55"/>
      <c r="T33" s="26"/>
    </row>
    <row r="34" spans="8:20">
      <c r="H34" s="57"/>
      <c r="I34" s="48"/>
      <c r="J34" s="57"/>
      <c r="K34" s="48"/>
      <c r="L34" s="48"/>
      <c r="M34" s="48"/>
      <c r="N34" s="57"/>
      <c r="O34" s="48"/>
      <c r="P34" s="57"/>
      <c r="Q34" s="48"/>
      <c r="R34" s="57"/>
      <c r="S34" s="48"/>
      <c r="T34" s="62"/>
    </row>
    <row r="35" spans="8:20">
      <c r="H35" s="57"/>
      <c r="I35" s="48"/>
      <c r="J35" s="57"/>
      <c r="K35" s="48"/>
      <c r="L35" s="48"/>
      <c r="M35" s="48"/>
      <c r="N35" s="57"/>
      <c r="O35" s="48"/>
      <c r="P35" s="57"/>
      <c r="Q35" s="48"/>
      <c r="R35" s="57"/>
      <c r="S35" s="48"/>
      <c r="T35" s="49"/>
    </row>
    <row r="36" spans="8:20">
      <c r="H36" s="57"/>
      <c r="I36" s="48"/>
      <c r="J36" s="57"/>
      <c r="K36" s="48"/>
      <c r="L36" s="48"/>
      <c r="M36" s="48"/>
      <c r="N36" s="57"/>
      <c r="O36" s="48"/>
      <c r="P36" s="57"/>
      <c r="Q36" s="48"/>
      <c r="R36" s="57"/>
      <c r="S36" s="48"/>
      <c r="T36" s="19"/>
    </row>
    <row r="37" spans="8:20">
      <c r="H37" s="57"/>
      <c r="I37" s="48"/>
      <c r="J37" s="57"/>
      <c r="K37" s="48"/>
      <c r="L37" s="48"/>
      <c r="M37" s="48"/>
      <c r="N37" s="57"/>
      <c r="O37" s="48"/>
      <c r="P37" s="57"/>
      <c r="Q37" s="48"/>
      <c r="R37" s="57"/>
      <c r="S37" s="48"/>
    </row>
    <row r="38" spans="8:20">
      <c r="H38" s="57"/>
      <c r="I38" s="48"/>
      <c r="J38" s="57"/>
      <c r="K38" s="48"/>
      <c r="L38" s="48"/>
      <c r="M38" s="48"/>
      <c r="N38" s="57"/>
      <c r="O38" s="48"/>
      <c r="P38" s="57"/>
      <c r="Q38" s="48"/>
      <c r="R38" s="57"/>
      <c r="S38" s="48"/>
      <c r="T38" s="369"/>
    </row>
    <row r="39" spans="8:20">
      <c r="H39" s="57"/>
      <c r="I39" s="48"/>
      <c r="J39" s="57"/>
      <c r="K39" s="48"/>
      <c r="L39" s="48"/>
      <c r="M39" s="48"/>
      <c r="N39" s="57"/>
      <c r="O39" s="48"/>
      <c r="P39" s="57"/>
      <c r="Q39" s="48"/>
      <c r="R39" s="57"/>
      <c r="S39" s="48"/>
      <c r="T39" s="19"/>
    </row>
    <row r="40" spans="8:20">
      <c r="H40" s="57"/>
      <c r="I40" s="48"/>
      <c r="J40" s="57"/>
      <c r="K40" s="48"/>
      <c r="L40" s="48"/>
      <c r="M40" s="48"/>
      <c r="N40" s="57"/>
      <c r="O40" s="48"/>
      <c r="P40" s="57"/>
      <c r="Q40" s="48"/>
      <c r="R40" s="57"/>
      <c r="S40" s="48"/>
      <c r="T40" s="58"/>
    </row>
    <row r="41" spans="8:20">
      <c r="H41" s="57"/>
      <c r="I41" s="48"/>
      <c r="J41" s="57"/>
      <c r="K41" s="48"/>
      <c r="L41" s="48"/>
      <c r="M41" s="48"/>
      <c r="N41" s="57"/>
      <c r="O41" s="48"/>
      <c r="P41" s="57"/>
      <c r="Q41" s="48"/>
      <c r="R41" s="57"/>
      <c r="S41" s="48"/>
      <c r="T41" s="58"/>
    </row>
    <row r="42" spans="8:20">
      <c r="H42" s="57"/>
      <c r="I42" s="48"/>
      <c r="J42" s="57"/>
      <c r="K42" s="48"/>
      <c r="L42" s="48"/>
      <c r="M42" s="48"/>
      <c r="N42" s="57"/>
      <c r="O42" s="48"/>
      <c r="P42" s="57"/>
      <c r="Q42" s="48"/>
      <c r="R42" s="57"/>
      <c r="S42" s="48"/>
      <c r="T42" s="48"/>
    </row>
    <row r="43" spans="8:20">
      <c r="H43" s="57"/>
      <c r="I43" s="48"/>
      <c r="J43" s="57"/>
      <c r="K43" s="48"/>
      <c r="L43" s="48"/>
      <c r="M43" s="48"/>
      <c r="N43" s="57"/>
      <c r="O43" s="48"/>
      <c r="P43" s="57"/>
      <c r="Q43" s="48"/>
      <c r="R43" s="57"/>
      <c r="S43" s="48"/>
      <c r="T43" s="26"/>
    </row>
    <row r="44" spans="8:20">
      <c r="H44" s="57"/>
      <c r="I44" s="48"/>
      <c r="J44" s="57"/>
      <c r="K44" s="48"/>
      <c r="L44" s="48"/>
      <c r="M44" s="48"/>
      <c r="N44" s="57"/>
      <c r="O44" s="48"/>
      <c r="P44" s="57"/>
      <c r="Q44" s="48"/>
      <c r="R44" s="57"/>
      <c r="S44" s="48"/>
      <c r="T44" s="167"/>
    </row>
    <row r="45" spans="8:20">
      <c r="H45" s="57"/>
      <c r="I45" s="48"/>
      <c r="J45" s="57"/>
      <c r="K45" s="48"/>
      <c r="L45" s="48"/>
      <c r="M45" s="48"/>
      <c r="N45" s="57"/>
      <c r="O45" s="48"/>
      <c r="P45" s="57"/>
      <c r="Q45" s="48"/>
      <c r="R45" s="57"/>
      <c r="S45" s="48"/>
      <c r="T45" s="50"/>
    </row>
    <row r="46" spans="8:20">
      <c r="H46" s="65"/>
      <c r="I46" s="59"/>
      <c r="J46" s="65"/>
      <c r="K46" s="59"/>
      <c r="L46" s="59"/>
      <c r="M46" s="59"/>
      <c r="N46" s="65"/>
      <c r="O46" s="59"/>
      <c r="P46" s="65"/>
      <c r="Q46" s="59"/>
      <c r="R46" s="65"/>
      <c r="S46" s="59"/>
    </row>
    <row r="47" spans="8:20">
      <c r="T47" s="369"/>
    </row>
    <row r="48" spans="8:20">
      <c r="T48" s="19"/>
    </row>
    <row r="49" spans="20:20">
      <c r="T49" s="56"/>
    </row>
    <row r="50" spans="20:20">
      <c r="T50" s="58"/>
    </row>
    <row r="51" spans="20:20">
      <c r="T51" s="58"/>
    </row>
    <row r="52" spans="20:20">
      <c r="T52" s="48"/>
    </row>
    <row r="53" spans="20:20">
      <c r="T53" s="48"/>
    </row>
    <row r="54" spans="20:20">
      <c r="T54" s="48"/>
    </row>
    <row r="55" spans="20:20">
      <c r="T55" s="48"/>
    </row>
    <row r="56" spans="20:20">
      <c r="T56" s="48"/>
    </row>
    <row r="57" spans="20:20">
      <c r="T57" s="48"/>
    </row>
    <row r="58" spans="20:20">
      <c r="T58" s="48"/>
    </row>
    <row r="59" spans="20:20">
      <c r="T59" s="63"/>
    </row>
    <row r="60" spans="20:20">
      <c r="T60" s="48"/>
    </row>
    <row r="61" spans="20:20">
      <c r="T61" s="59"/>
    </row>
    <row r="64" spans="20:20">
      <c r="T64" s="369"/>
    </row>
    <row r="65" spans="20:20">
      <c r="T65" s="19"/>
    </row>
    <row r="67" spans="20:20">
      <c r="T67" s="369"/>
    </row>
    <row r="68" spans="20:20">
      <c r="T68" s="19"/>
    </row>
  </sheetData>
  <mergeCells count="19">
    <mergeCell ref="A25:U25"/>
    <mergeCell ref="B26:D26"/>
    <mergeCell ref="G5:G6"/>
    <mergeCell ref="H5:I5"/>
    <mergeCell ref="J5:K5"/>
    <mergeCell ref="L5:M5"/>
    <mergeCell ref="N5:O5"/>
    <mergeCell ref="P5:Q5"/>
    <mergeCell ref="T4:T6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9" right="0.28999999999999998" top="0.38" bottom="0.41" header="0.39370078740157483" footer="0.23622047244094491"/>
  <pageSetup paperSize="9" scale="56" orientation="landscape" r:id="rId1"/>
  <headerFooter alignWithMargins="0">
    <oddFooter>&amp;C&amp;P/&amp;N&amp;R&amp;A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474FE-9318-4EE5-ADDC-95663EC2C9F8}">
  <sheetPr>
    <tabColor rgb="FF92D050"/>
  </sheetPr>
  <dimension ref="A1:Z48"/>
  <sheetViews>
    <sheetView view="pageBreakPreview" zoomScaleSheetLayoutView="100" workbookViewId="0">
      <selection activeCell="I19" sqref="I19"/>
    </sheetView>
  </sheetViews>
  <sheetFormatPr defaultColWidth="8.109375" defaultRowHeight="24"/>
  <cols>
    <col min="1" max="1" width="4.6640625" style="2" customWidth="1"/>
    <col min="2" max="2" width="54.33203125" style="2" customWidth="1"/>
    <col min="3" max="3" width="5.44140625" style="2" customWidth="1"/>
    <col min="4" max="4" width="7" style="2" customWidth="1"/>
    <col min="5" max="5" width="10" style="2" customWidth="1"/>
    <col min="6" max="6" width="11.77734375" style="2" customWidth="1"/>
    <col min="7" max="7" width="9.88671875" style="126" customWidth="1"/>
    <col min="8" max="8" width="6.33203125" style="66" customWidth="1"/>
    <col min="9" max="9" width="10" style="67" customWidth="1"/>
    <col min="10" max="10" width="6.33203125" style="66" customWidth="1"/>
    <col min="11" max="11" width="10.44140625" style="67" customWidth="1"/>
    <col min="12" max="12" width="6.109375" style="67" customWidth="1"/>
    <col min="13" max="13" width="10" style="67" customWidth="1"/>
    <col min="14" max="14" width="6.33203125" style="66" customWidth="1"/>
    <col min="15" max="15" width="10.77734375" style="67" customWidth="1"/>
    <col min="16" max="16" width="6.33203125" style="66" customWidth="1"/>
    <col min="17" max="17" width="6.33203125" style="67" customWidth="1"/>
    <col min="18" max="18" width="6.33203125" style="66" customWidth="1"/>
    <col min="19" max="19" width="9.77734375" style="67" customWidth="1"/>
    <col min="20" max="20" width="9" style="67" customWidth="1"/>
    <col min="21" max="21" width="11.77734375" style="2" customWidth="1"/>
    <col min="22" max="22" width="10.33203125" style="2" bestFit="1" customWidth="1"/>
    <col min="23" max="23" width="8.77734375" style="2" bestFit="1" customWidth="1"/>
    <col min="24" max="24" width="12.5546875" style="2" customWidth="1"/>
    <col min="25" max="25" width="19.44140625" style="2" customWidth="1"/>
    <col min="26" max="26" width="13.6640625" style="2" customWidth="1"/>
    <col min="27" max="16384" width="8.109375" style="2"/>
  </cols>
  <sheetData>
    <row r="1" spans="1:26" s="75" customFormat="1" ht="27.75">
      <c r="A1" s="71" t="s">
        <v>640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41</v>
      </c>
      <c r="U1" s="73"/>
      <c r="V1" s="73"/>
      <c r="W1" s="73"/>
      <c r="X1" s="73"/>
    </row>
    <row r="2" spans="1:26" s="75" customFormat="1" ht="27.75">
      <c r="A2" s="789" t="s">
        <v>565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801" t="s">
        <v>1</v>
      </c>
      <c r="B4" s="792" t="s">
        <v>2</v>
      </c>
      <c r="C4" s="794" t="s">
        <v>641</v>
      </c>
      <c r="D4" s="795"/>
      <c r="E4" s="795"/>
      <c r="F4" s="795"/>
      <c r="G4" s="796"/>
      <c r="H4" s="785" t="s">
        <v>3</v>
      </c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8" t="s">
        <v>42</v>
      </c>
    </row>
    <row r="5" spans="1:26" s="6" customFormat="1" ht="24" customHeight="1">
      <c r="A5" s="801"/>
      <c r="B5" s="792"/>
      <c r="C5" s="797" t="s">
        <v>43</v>
      </c>
      <c r="D5" s="797" t="s">
        <v>44</v>
      </c>
      <c r="E5" s="799" t="s">
        <v>45</v>
      </c>
      <c r="F5" s="797" t="s">
        <v>46</v>
      </c>
      <c r="G5" s="783" t="s">
        <v>642</v>
      </c>
      <c r="H5" s="785">
        <v>2566</v>
      </c>
      <c r="I5" s="785"/>
      <c r="J5" s="785">
        <v>2567</v>
      </c>
      <c r="K5" s="785"/>
      <c r="L5" s="786">
        <v>2568</v>
      </c>
      <c r="M5" s="787"/>
      <c r="N5" s="785">
        <v>2569</v>
      </c>
      <c r="O5" s="785"/>
      <c r="P5" s="785">
        <v>2570</v>
      </c>
      <c r="Q5" s="785"/>
      <c r="R5" s="785" t="s">
        <v>5</v>
      </c>
      <c r="S5" s="785"/>
      <c r="T5" s="788"/>
    </row>
    <row r="6" spans="1:26" s="6" customFormat="1" ht="66" customHeight="1">
      <c r="A6" s="802"/>
      <c r="B6" s="793"/>
      <c r="C6" s="798"/>
      <c r="D6" s="798"/>
      <c r="E6" s="800"/>
      <c r="F6" s="798"/>
      <c r="G6" s="78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88"/>
    </row>
    <row r="7" spans="1:26" s="38" customFormat="1">
      <c r="A7" s="39" t="s">
        <v>37</v>
      </c>
      <c r="B7" s="40"/>
      <c r="C7" s="149"/>
      <c r="D7" s="149"/>
      <c r="E7" s="150"/>
      <c r="F7" s="151">
        <f>F9</f>
        <v>52660000</v>
      </c>
      <c r="G7" s="151">
        <f t="shared" ref="G7:Q7" si="0">G9</f>
        <v>4980000</v>
      </c>
      <c r="H7" s="151">
        <f t="shared" si="0"/>
        <v>103</v>
      </c>
      <c r="I7" s="151">
        <f t="shared" si="0"/>
        <v>13000000</v>
      </c>
      <c r="J7" s="151">
        <f t="shared" si="0"/>
        <v>103</v>
      </c>
      <c r="K7" s="151">
        <f t="shared" si="0"/>
        <v>18500000</v>
      </c>
      <c r="L7" s="151">
        <f t="shared" si="0"/>
        <v>103</v>
      </c>
      <c r="M7" s="151">
        <f t="shared" si="0"/>
        <v>18500000</v>
      </c>
      <c r="N7" s="151">
        <f t="shared" si="0"/>
        <v>103</v>
      </c>
      <c r="O7" s="151">
        <f t="shared" si="0"/>
        <v>13000000</v>
      </c>
      <c r="P7" s="151">
        <f t="shared" si="0"/>
        <v>0</v>
      </c>
      <c r="Q7" s="151">
        <f t="shared" si="0"/>
        <v>0</v>
      </c>
      <c r="R7" s="41">
        <f>H7+J7+L7+N7</f>
        <v>412</v>
      </c>
      <c r="S7" s="41">
        <f>I7+K7+M7+O7</f>
        <v>63000000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47</v>
      </c>
      <c r="B8" s="8"/>
      <c r="C8" s="87"/>
      <c r="D8" s="87"/>
      <c r="E8" s="88"/>
      <c r="F8" s="89"/>
      <c r="G8" s="90"/>
      <c r="H8" s="45"/>
      <c r="I8" s="46"/>
      <c r="J8" s="45"/>
      <c r="K8" s="46"/>
      <c r="L8" s="46"/>
      <c r="M8" s="46"/>
      <c r="N8" s="45"/>
      <c r="O8" s="46"/>
      <c r="P8" s="45"/>
      <c r="Q8" s="46"/>
      <c r="R8" s="45"/>
      <c r="S8" s="45"/>
      <c r="T8" s="45"/>
      <c r="X8" s="47"/>
    </row>
    <row r="9" spans="1:26" s="662" customFormat="1">
      <c r="A9" s="657" t="s">
        <v>254</v>
      </c>
      <c r="B9" s="658"/>
      <c r="C9" s="659"/>
      <c r="D9" s="659"/>
      <c r="E9" s="660"/>
      <c r="F9" s="660">
        <f>SUM(F10:F31)</f>
        <v>52660000</v>
      </c>
      <c r="G9" s="661">
        <f>SUM(G10:G29)</f>
        <v>4980000</v>
      </c>
      <c r="H9" s="660">
        <f t="shared" ref="H9:Q9" si="1">SUM(H10:H29)</f>
        <v>103</v>
      </c>
      <c r="I9" s="660">
        <f t="shared" si="1"/>
        <v>13000000</v>
      </c>
      <c r="J9" s="660">
        <f t="shared" si="1"/>
        <v>103</v>
      </c>
      <c r="K9" s="660">
        <f t="shared" si="1"/>
        <v>18500000</v>
      </c>
      <c r="L9" s="660">
        <f t="shared" si="1"/>
        <v>103</v>
      </c>
      <c r="M9" s="660">
        <f t="shared" si="1"/>
        <v>18500000</v>
      </c>
      <c r="N9" s="660">
        <f t="shared" si="1"/>
        <v>103</v>
      </c>
      <c r="O9" s="660">
        <f t="shared" si="1"/>
        <v>13000000</v>
      </c>
      <c r="P9" s="660">
        <f t="shared" si="1"/>
        <v>0</v>
      </c>
      <c r="Q9" s="660">
        <f t="shared" si="1"/>
        <v>0</v>
      </c>
      <c r="R9" s="143">
        <f>H9+J9+L9+N9</f>
        <v>412</v>
      </c>
      <c r="S9" s="143">
        <f>I9+K9+M9+O9</f>
        <v>63000000</v>
      </c>
      <c r="T9" s="143"/>
      <c r="U9" s="11"/>
    </row>
    <row r="10" spans="1:26" s="664" customFormat="1">
      <c r="A10" s="314">
        <v>1</v>
      </c>
      <c r="B10" s="315" t="s">
        <v>626</v>
      </c>
      <c r="C10" s="663">
        <v>1</v>
      </c>
      <c r="D10" s="314" t="s">
        <v>49</v>
      </c>
      <c r="E10" s="316">
        <v>4980000</v>
      </c>
      <c r="F10" s="317">
        <f>C10*E10</f>
        <v>4980000</v>
      </c>
      <c r="G10" s="258">
        <v>4980000</v>
      </c>
      <c r="H10" s="160"/>
      <c r="I10" s="257"/>
      <c r="J10" s="160"/>
      <c r="K10" s="257"/>
      <c r="L10" s="257"/>
      <c r="M10" s="257"/>
      <c r="N10" s="160"/>
      <c r="O10" s="257"/>
      <c r="P10" s="160"/>
      <c r="Q10" s="257"/>
      <c r="R10" s="160"/>
      <c r="S10" s="160"/>
      <c r="T10" s="28"/>
      <c r="U10" s="11"/>
    </row>
    <row r="11" spans="1:26" s="664" customFormat="1">
      <c r="A11" s="318">
        <v>2</v>
      </c>
      <c r="B11" s="319" t="s">
        <v>259</v>
      </c>
      <c r="C11" s="665">
        <v>1</v>
      </c>
      <c r="D11" s="318" t="s">
        <v>193</v>
      </c>
      <c r="E11" s="320">
        <v>2500000</v>
      </c>
      <c r="F11" s="321">
        <f>C11*E11</f>
        <v>2500000</v>
      </c>
      <c r="G11" s="56"/>
      <c r="H11" s="128"/>
      <c r="I11" s="110"/>
      <c r="J11" s="128"/>
      <c r="K11" s="129"/>
      <c r="L11" s="129"/>
      <c r="M11" s="129"/>
      <c r="N11" s="128"/>
      <c r="O11" s="129"/>
      <c r="P11" s="128"/>
      <c r="Q11" s="129"/>
      <c r="R11" s="26"/>
      <c r="S11" s="26"/>
      <c r="T11" s="58"/>
      <c r="U11" s="11"/>
    </row>
    <row r="12" spans="1:26" s="664" customFormat="1">
      <c r="A12" s="314">
        <v>3</v>
      </c>
      <c r="B12" s="322" t="s">
        <v>260</v>
      </c>
      <c r="C12" s="666">
        <v>1</v>
      </c>
      <c r="D12" s="318" t="s">
        <v>49</v>
      </c>
      <c r="E12" s="323">
        <v>5000000</v>
      </c>
      <c r="F12" s="321">
        <f>C12*E12</f>
        <v>5000000</v>
      </c>
      <c r="G12" s="56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26"/>
      <c r="S12" s="26"/>
      <c r="T12" s="26"/>
      <c r="U12" s="11"/>
    </row>
    <row r="13" spans="1:26" s="664" customFormat="1">
      <c r="A13" s="318">
        <v>4</v>
      </c>
      <c r="B13" s="667" t="s">
        <v>627</v>
      </c>
      <c r="C13" s="665">
        <v>1</v>
      </c>
      <c r="D13" s="318" t="s">
        <v>49</v>
      </c>
      <c r="E13" s="320">
        <v>3550000</v>
      </c>
      <c r="F13" s="321">
        <f>C13*E13</f>
        <v>3550000</v>
      </c>
      <c r="G13" s="5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1"/>
    </row>
    <row r="14" spans="1:26" s="664" customFormat="1">
      <c r="A14" s="314">
        <v>5</v>
      </c>
      <c r="B14" s="325" t="s">
        <v>261</v>
      </c>
      <c r="C14" s="318">
        <v>2</v>
      </c>
      <c r="D14" s="318" t="s">
        <v>49</v>
      </c>
      <c r="E14" s="326">
        <v>2500000</v>
      </c>
      <c r="F14" s="321">
        <f t="shared" ref="F14:F29" si="2">C14*E14</f>
        <v>5000000</v>
      </c>
      <c r="G14" s="56"/>
      <c r="H14" s="57"/>
      <c r="I14" s="58"/>
      <c r="J14" s="57"/>
      <c r="K14" s="58"/>
      <c r="L14" s="58"/>
      <c r="M14" s="58"/>
      <c r="N14" s="57"/>
      <c r="O14" s="58"/>
      <c r="P14" s="57"/>
      <c r="Q14" s="58"/>
      <c r="R14" s="57"/>
      <c r="S14" s="58"/>
      <c r="T14" s="58"/>
      <c r="U14" s="11"/>
    </row>
    <row r="15" spans="1:26" s="664" customFormat="1">
      <c r="A15" s="318">
        <v>6</v>
      </c>
      <c r="B15" s="322" t="s">
        <v>257</v>
      </c>
      <c r="C15" s="666">
        <v>1</v>
      </c>
      <c r="D15" s="318" t="s">
        <v>193</v>
      </c>
      <c r="E15" s="323">
        <v>3500000</v>
      </c>
      <c r="F15" s="321">
        <f t="shared" si="2"/>
        <v>3500000</v>
      </c>
      <c r="G15" s="56"/>
      <c r="H15" s="57"/>
      <c r="I15" s="58"/>
      <c r="J15" s="57"/>
      <c r="K15" s="58"/>
      <c r="L15" s="58"/>
      <c r="M15" s="58"/>
      <c r="N15" s="57"/>
      <c r="O15" s="58"/>
      <c r="P15" s="57"/>
      <c r="Q15" s="58"/>
      <c r="R15" s="57"/>
      <c r="S15" s="58"/>
      <c r="T15" s="48"/>
      <c r="U15" s="11"/>
    </row>
    <row r="16" spans="1:26" s="664" customFormat="1">
      <c r="A16" s="314">
        <v>7</v>
      </c>
      <c r="B16" s="324" t="s">
        <v>258</v>
      </c>
      <c r="C16" s="665">
        <v>1</v>
      </c>
      <c r="D16" s="318" t="s">
        <v>193</v>
      </c>
      <c r="E16" s="320">
        <v>10000000</v>
      </c>
      <c r="F16" s="321">
        <f t="shared" si="2"/>
        <v>10000000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48"/>
      <c r="U16" s="11"/>
    </row>
    <row r="17" spans="1:21" s="664" customFormat="1">
      <c r="A17" s="318">
        <v>8</v>
      </c>
      <c r="B17" s="324" t="s">
        <v>255</v>
      </c>
      <c r="C17" s="666">
        <v>1</v>
      </c>
      <c r="D17" s="666" t="s">
        <v>49</v>
      </c>
      <c r="E17" s="323">
        <v>2850000</v>
      </c>
      <c r="F17" s="321">
        <f t="shared" si="2"/>
        <v>2850000</v>
      </c>
      <c r="G17" s="56"/>
      <c r="H17" s="57"/>
      <c r="I17" s="58"/>
      <c r="J17" s="57"/>
      <c r="K17" s="58"/>
      <c r="L17" s="58"/>
      <c r="M17" s="58"/>
      <c r="N17" s="57"/>
      <c r="O17" s="58"/>
      <c r="P17" s="57"/>
      <c r="Q17" s="58"/>
      <c r="R17" s="57"/>
      <c r="S17" s="58"/>
      <c r="T17" s="48"/>
      <c r="U17" s="11"/>
    </row>
    <row r="18" spans="1:21" s="664" customFormat="1">
      <c r="A18" s="314">
        <v>9</v>
      </c>
      <c r="B18" s="324" t="s">
        <v>628</v>
      </c>
      <c r="C18" s="666">
        <v>1</v>
      </c>
      <c r="D18" s="666" t="s">
        <v>123</v>
      </c>
      <c r="E18" s="323">
        <v>1500000</v>
      </c>
      <c r="F18" s="321">
        <f t="shared" si="2"/>
        <v>1500000</v>
      </c>
      <c r="G18" s="56"/>
      <c r="H18" s="57"/>
      <c r="I18" s="58"/>
      <c r="J18" s="57"/>
      <c r="K18" s="58"/>
      <c r="L18" s="58"/>
      <c r="M18" s="58"/>
      <c r="N18" s="57"/>
      <c r="O18" s="58"/>
      <c r="P18" s="57"/>
      <c r="Q18" s="58"/>
      <c r="R18" s="57"/>
      <c r="S18" s="58"/>
      <c r="T18" s="48"/>
      <c r="U18" s="11"/>
    </row>
    <row r="19" spans="1:21" s="664" customFormat="1">
      <c r="A19" s="318">
        <v>10</v>
      </c>
      <c r="B19" s="324" t="s">
        <v>262</v>
      </c>
      <c r="C19" s="666">
        <v>1</v>
      </c>
      <c r="D19" s="666" t="s">
        <v>49</v>
      </c>
      <c r="E19" s="323">
        <v>2000000</v>
      </c>
      <c r="F19" s="321">
        <f t="shared" si="2"/>
        <v>2000000</v>
      </c>
      <c r="G19" s="56"/>
      <c r="H19" s="57"/>
      <c r="I19" s="58"/>
      <c r="J19" s="57"/>
      <c r="K19" s="58"/>
      <c r="L19" s="58"/>
      <c r="M19" s="58"/>
      <c r="N19" s="57"/>
      <c r="O19" s="58"/>
      <c r="P19" s="57"/>
      <c r="Q19" s="58"/>
      <c r="R19" s="57"/>
      <c r="S19" s="58"/>
      <c r="T19" s="48"/>
      <c r="U19" s="11"/>
    </row>
    <row r="20" spans="1:21" s="664" customFormat="1">
      <c r="A20" s="314">
        <v>11</v>
      </c>
      <c r="B20" s="667" t="s">
        <v>629</v>
      </c>
      <c r="C20" s="666">
        <v>1</v>
      </c>
      <c r="D20" s="666" t="s">
        <v>193</v>
      </c>
      <c r="E20" s="320">
        <v>3000000</v>
      </c>
      <c r="F20" s="321">
        <f t="shared" si="2"/>
        <v>3000000</v>
      </c>
      <c r="G20" s="56"/>
      <c r="H20" s="57">
        <v>1</v>
      </c>
      <c r="I20" s="48">
        <v>3000000</v>
      </c>
      <c r="J20" s="57">
        <v>1</v>
      </c>
      <c r="K20" s="48">
        <v>3000000</v>
      </c>
      <c r="L20" s="48">
        <v>1</v>
      </c>
      <c r="M20" s="48">
        <v>3000000</v>
      </c>
      <c r="N20" s="57">
        <v>1</v>
      </c>
      <c r="O20" s="48">
        <v>3000000</v>
      </c>
      <c r="P20" s="57"/>
      <c r="Q20" s="48"/>
      <c r="R20" s="57"/>
      <c r="S20" s="48"/>
      <c r="T20" s="28">
        <v>3</v>
      </c>
      <c r="U20" s="11"/>
    </row>
    <row r="21" spans="1:21" s="664" customFormat="1">
      <c r="A21" s="318">
        <v>12</v>
      </c>
      <c r="B21" s="327" t="s">
        <v>264</v>
      </c>
      <c r="C21" s="318">
        <v>20</v>
      </c>
      <c r="D21" s="318" t="s">
        <v>123</v>
      </c>
      <c r="E21" s="326">
        <v>125000</v>
      </c>
      <c r="F21" s="321">
        <f t="shared" si="2"/>
        <v>2500000</v>
      </c>
      <c r="G21" s="56"/>
      <c r="H21" s="308">
        <v>1</v>
      </c>
      <c r="I21" s="309">
        <v>2500000</v>
      </c>
      <c r="J21" s="308">
        <v>1</v>
      </c>
      <c r="K21" s="309">
        <v>2500000</v>
      </c>
      <c r="L21" s="309">
        <v>1</v>
      </c>
      <c r="M21" s="309">
        <v>2500000</v>
      </c>
      <c r="N21" s="308">
        <v>1</v>
      </c>
      <c r="O21" s="309">
        <v>2500000</v>
      </c>
      <c r="P21" s="57"/>
      <c r="Q21" s="48"/>
      <c r="R21" s="57"/>
      <c r="S21" s="48"/>
      <c r="T21" s="28">
        <v>3</v>
      </c>
      <c r="U21" s="11"/>
    </row>
    <row r="22" spans="1:21" s="664" customFormat="1">
      <c r="A22" s="314">
        <v>13</v>
      </c>
      <c r="B22" s="328" t="s">
        <v>256</v>
      </c>
      <c r="C22" s="668">
        <v>1</v>
      </c>
      <c r="D22" s="329" t="s">
        <v>193</v>
      </c>
      <c r="E22" s="330">
        <v>2800000</v>
      </c>
      <c r="F22" s="331">
        <f t="shared" si="2"/>
        <v>2800000</v>
      </c>
      <c r="G22" s="107"/>
      <c r="H22" s="57"/>
      <c r="I22" s="48"/>
      <c r="J22" s="57"/>
      <c r="K22" s="48"/>
      <c r="L22" s="48"/>
      <c r="M22" s="48"/>
      <c r="N22" s="57"/>
      <c r="O22" s="48"/>
      <c r="P22" s="57"/>
      <c r="Q22" s="48"/>
      <c r="R22" s="57"/>
      <c r="S22" s="48"/>
      <c r="T22" s="686"/>
      <c r="U22" s="11"/>
    </row>
    <row r="23" spans="1:21" s="664" customFormat="1">
      <c r="A23" s="318">
        <v>14</v>
      </c>
      <c r="B23" s="667" t="s">
        <v>630</v>
      </c>
      <c r="C23" s="665">
        <v>1</v>
      </c>
      <c r="D23" s="318" t="s">
        <v>49</v>
      </c>
      <c r="E23" s="320">
        <v>480000</v>
      </c>
      <c r="F23" s="321">
        <f t="shared" si="2"/>
        <v>480000</v>
      </c>
      <c r="G23" s="56"/>
      <c r="H23" s="57"/>
      <c r="I23" s="48"/>
      <c r="J23" s="57"/>
      <c r="K23" s="48"/>
      <c r="L23" s="48"/>
      <c r="M23" s="48"/>
      <c r="N23" s="57"/>
      <c r="O23" s="48"/>
      <c r="P23" s="57"/>
      <c r="Q23" s="48"/>
      <c r="R23" s="57"/>
      <c r="S23" s="48"/>
      <c r="T23" s="686"/>
      <c r="U23" s="11"/>
    </row>
    <row r="24" spans="1:21" s="664" customFormat="1">
      <c r="A24" s="314">
        <v>15</v>
      </c>
      <c r="B24" s="327" t="s">
        <v>129</v>
      </c>
      <c r="C24" s="318">
        <v>100</v>
      </c>
      <c r="D24" s="318" t="s">
        <v>123</v>
      </c>
      <c r="E24" s="326">
        <v>30000</v>
      </c>
      <c r="F24" s="331">
        <f t="shared" si="2"/>
        <v>3000000</v>
      </c>
      <c r="G24" s="107"/>
      <c r="H24" s="674">
        <v>100</v>
      </c>
      <c r="I24" s="675">
        <v>3000000</v>
      </c>
      <c r="J24" s="675">
        <v>100</v>
      </c>
      <c r="K24" s="675">
        <v>3000000</v>
      </c>
      <c r="L24" s="674">
        <v>100</v>
      </c>
      <c r="M24" s="675">
        <v>3000000</v>
      </c>
      <c r="N24" s="674">
        <v>100</v>
      </c>
      <c r="O24" s="675">
        <v>3000000</v>
      </c>
      <c r="P24" s="57"/>
      <c r="Q24" s="48"/>
      <c r="R24" s="57"/>
      <c r="S24" s="48"/>
      <c r="T24" s="28">
        <v>3</v>
      </c>
      <c r="U24" s="11"/>
    </row>
    <row r="25" spans="1:21" s="451" customFormat="1" ht="21.75" customHeight="1">
      <c r="A25" s="318">
        <v>16</v>
      </c>
      <c r="B25" s="676" t="s">
        <v>263</v>
      </c>
      <c r="C25" s="382"/>
      <c r="D25" s="382"/>
      <c r="E25" s="677"/>
      <c r="F25" s="678"/>
      <c r="G25" s="679"/>
      <c r="H25" s="680">
        <v>1</v>
      </c>
      <c r="I25" s="681">
        <v>4500000</v>
      </c>
      <c r="K25" s="692"/>
      <c r="L25" s="682"/>
      <c r="M25" s="682"/>
      <c r="N25" s="683"/>
      <c r="O25" s="682"/>
      <c r="P25" s="683"/>
      <c r="Q25" s="682"/>
      <c r="R25" s="683"/>
      <c r="S25" s="684"/>
      <c r="T25" s="685">
        <v>3</v>
      </c>
    </row>
    <row r="26" spans="1:21" s="278" customFormat="1" ht="23.1" customHeight="1">
      <c r="A26" s="314">
        <v>17</v>
      </c>
      <c r="B26" s="304" t="s">
        <v>265</v>
      </c>
      <c r="C26" s="387"/>
      <c r="D26" s="387"/>
      <c r="E26" s="388"/>
      <c r="F26" s="379"/>
      <c r="G26" s="444"/>
      <c r="H26" s="687"/>
      <c r="I26" s="688"/>
      <c r="J26" s="690">
        <v>1</v>
      </c>
      <c r="K26" s="684">
        <v>10000000</v>
      </c>
      <c r="L26" s="687">
        <v>1</v>
      </c>
      <c r="M26" s="684">
        <v>10000000</v>
      </c>
      <c r="N26" s="449"/>
      <c r="O26" s="449"/>
      <c r="P26" s="687"/>
      <c r="Q26" s="689"/>
      <c r="R26" s="301"/>
      <c r="S26" s="302"/>
      <c r="T26" s="303">
        <v>3</v>
      </c>
    </row>
    <row r="27" spans="1:21" s="12" customFormat="1">
      <c r="A27" s="318">
        <v>18</v>
      </c>
      <c r="B27" s="244" t="s">
        <v>266</v>
      </c>
      <c r="C27" s="387"/>
      <c r="D27" s="387"/>
      <c r="E27" s="388"/>
      <c r="F27" s="379"/>
      <c r="G27" s="381"/>
      <c r="H27" s="687"/>
      <c r="I27" s="688"/>
      <c r="J27" s="691"/>
      <c r="K27" s="689"/>
      <c r="L27" s="689"/>
      <c r="M27" s="689"/>
      <c r="N27" s="687">
        <v>1</v>
      </c>
      <c r="O27" s="689">
        <v>4500000</v>
      </c>
      <c r="P27" s="687"/>
      <c r="Q27" s="689"/>
      <c r="R27" s="301"/>
      <c r="S27" s="302"/>
      <c r="T27" s="241">
        <v>3</v>
      </c>
    </row>
    <row r="28" spans="1:21" s="664" customFormat="1">
      <c r="A28" s="314">
        <v>19</v>
      </c>
      <c r="B28" s="332"/>
      <c r="C28" s="318"/>
      <c r="D28" s="318"/>
      <c r="E28" s="326"/>
      <c r="F28" s="331">
        <f t="shared" si="2"/>
        <v>0</v>
      </c>
      <c r="G28" s="107"/>
      <c r="H28" s="57"/>
      <c r="I28" s="48"/>
      <c r="J28" s="57"/>
      <c r="K28" s="48"/>
      <c r="L28" s="48"/>
      <c r="M28" s="48"/>
      <c r="N28" s="57"/>
      <c r="O28" s="48"/>
      <c r="P28" s="57"/>
      <c r="Q28" s="48"/>
      <c r="R28" s="57"/>
      <c r="S28" s="48"/>
      <c r="T28" s="48"/>
      <c r="U28" s="11"/>
    </row>
    <row r="29" spans="1:21" s="664" customFormat="1">
      <c r="A29" s="318">
        <v>20</v>
      </c>
      <c r="B29" s="333"/>
      <c r="C29" s="314"/>
      <c r="D29" s="314"/>
      <c r="E29" s="334"/>
      <c r="F29" s="317">
        <f t="shared" si="2"/>
        <v>0</v>
      </c>
      <c r="G29" s="258"/>
      <c r="H29" s="57"/>
      <c r="I29" s="48"/>
      <c r="J29" s="57"/>
      <c r="K29" s="48"/>
      <c r="L29" s="48"/>
      <c r="M29" s="48"/>
      <c r="N29" s="57"/>
      <c r="O29" s="48"/>
      <c r="P29" s="57"/>
      <c r="Q29" s="48"/>
      <c r="R29" s="57"/>
      <c r="S29" s="48"/>
      <c r="T29" s="145"/>
      <c r="U29" s="11"/>
    </row>
    <row r="30" spans="1:21" s="669" customFormat="1">
      <c r="A30" s="314">
        <v>21</v>
      </c>
      <c r="B30" s="327"/>
      <c r="C30" s="318"/>
      <c r="D30" s="318"/>
      <c r="E30" s="326"/>
      <c r="F30" s="321"/>
      <c r="G30" s="56"/>
      <c r="H30" s="57"/>
      <c r="I30" s="48"/>
      <c r="J30" s="57"/>
      <c r="K30" s="48"/>
      <c r="L30" s="48"/>
      <c r="M30" s="48"/>
      <c r="N30" s="57"/>
      <c r="O30" s="48"/>
      <c r="P30" s="57"/>
      <c r="Q30" s="48"/>
      <c r="R30" s="57"/>
      <c r="S30" s="48"/>
      <c r="T30" s="26"/>
      <c r="U30" s="277"/>
    </row>
    <row r="31" spans="1:21" s="664" customFormat="1">
      <c r="A31" s="670">
        <v>22</v>
      </c>
      <c r="B31" s="671"/>
      <c r="C31" s="670"/>
      <c r="D31" s="670"/>
      <c r="E31" s="672"/>
      <c r="F31" s="673"/>
      <c r="G31" s="137"/>
      <c r="H31" s="51"/>
      <c r="I31" s="49"/>
      <c r="J31" s="51"/>
      <c r="K31" s="49"/>
      <c r="L31" s="49"/>
      <c r="M31" s="49"/>
      <c r="N31" s="51"/>
      <c r="O31" s="49"/>
      <c r="P31" s="51"/>
      <c r="Q31" s="49"/>
      <c r="R31" s="51"/>
      <c r="S31" s="49"/>
      <c r="T31" s="52"/>
      <c r="U31" s="11"/>
    </row>
    <row r="32" spans="1:21">
      <c r="T32" s="61"/>
    </row>
    <row r="33" spans="1:23" s="14" customFormat="1" ht="20.100000000000001" customHeight="1">
      <c r="A33" s="782" t="s">
        <v>17</v>
      </c>
      <c r="B33" s="782"/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  <c r="N33" s="782"/>
      <c r="O33" s="782"/>
      <c r="P33" s="782"/>
      <c r="Q33" s="782"/>
      <c r="R33" s="782"/>
      <c r="S33" s="782"/>
      <c r="T33" s="782"/>
      <c r="U33" s="782"/>
      <c r="V33" s="369"/>
      <c r="W33" s="369"/>
    </row>
    <row r="34" spans="1:23" s="14" customFormat="1" ht="20.100000000000001" customHeight="1">
      <c r="A34" s="15" t="s">
        <v>18</v>
      </c>
      <c r="B34" s="803" t="s">
        <v>19</v>
      </c>
      <c r="C34" s="803"/>
      <c r="D34" s="803"/>
      <c r="E34" s="16"/>
      <c r="F34" s="16"/>
      <c r="G34" s="369"/>
      <c r="H34" s="16"/>
      <c r="I34" s="369"/>
      <c r="J34" s="16"/>
      <c r="K34" s="369"/>
      <c r="L34" s="369"/>
      <c r="M34" s="369"/>
      <c r="N34" s="16"/>
      <c r="O34" s="369"/>
      <c r="P34" s="16"/>
      <c r="Q34" s="369"/>
      <c r="R34" s="16"/>
      <c r="S34" s="369"/>
      <c r="T34" s="369"/>
      <c r="U34" s="369"/>
      <c r="V34" s="369"/>
      <c r="W34" s="369"/>
    </row>
    <row r="35" spans="1:23" s="17" customFormat="1" ht="21.75">
      <c r="B35" s="17" t="s">
        <v>20</v>
      </c>
      <c r="G35" s="18"/>
      <c r="H35" s="16"/>
      <c r="I35" s="19"/>
      <c r="J35" s="16"/>
      <c r="K35" s="19"/>
      <c r="L35" s="19"/>
      <c r="M35" s="19"/>
      <c r="N35" s="16"/>
      <c r="O35" s="19"/>
      <c r="P35" s="16"/>
      <c r="Q35" s="19"/>
      <c r="R35" s="16"/>
      <c r="S35" s="19"/>
      <c r="T35" s="19"/>
    </row>
    <row r="36" spans="1:23">
      <c r="H36" s="57"/>
      <c r="I36" s="48"/>
      <c r="J36" s="57"/>
      <c r="K36" s="48"/>
      <c r="L36" s="48"/>
      <c r="M36" s="48"/>
      <c r="N36" s="57"/>
      <c r="O36" s="48"/>
      <c r="P36" s="57"/>
      <c r="Q36" s="48"/>
      <c r="R36" s="57"/>
      <c r="S36" s="48"/>
      <c r="T36" s="58"/>
    </row>
    <row r="37" spans="1:23">
      <c r="H37" s="259"/>
      <c r="I37" s="237"/>
      <c r="J37" s="259"/>
      <c r="K37" s="237"/>
      <c r="L37" s="237"/>
      <c r="M37" s="237"/>
      <c r="N37" s="259"/>
      <c r="O37" s="237"/>
      <c r="P37" s="259"/>
      <c r="Q37" s="237"/>
      <c r="R37" s="259"/>
      <c r="S37" s="237"/>
      <c r="T37" s="48"/>
    </row>
    <row r="38" spans="1:23">
      <c r="H38" s="57"/>
      <c r="I38" s="48"/>
      <c r="J38" s="57"/>
      <c r="K38" s="48"/>
      <c r="L38" s="48"/>
      <c r="M38" s="48"/>
      <c r="N38" s="57"/>
      <c r="O38" s="48"/>
      <c r="P38" s="57"/>
      <c r="Q38" s="48"/>
      <c r="R38" s="57"/>
      <c r="S38" s="48"/>
      <c r="T38" s="48"/>
    </row>
    <row r="39" spans="1:23">
      <c r="H39" s="57"/>
      <c r="I39" s="48"/>
      <c r="J39" s="57"/>
      <c r="K39" s="48"/>
      <c r="L39" s="48"/>
      <c r="M39" s="48"/>
      <c r="N39" s="57"/>
      <c r="O39" s="48"/>
      <c r="P39" s="57"/>
      <c r="Q39" s="48"/>
      <c r="R39" s="57"/>
      <c r="S39" s="48"/>
      <c r="T39" s="48"/>
    </row>
    <row r="40" spans="1:23">
      <c r="H40" s="57"/>
      <c r="I40" s="48"/>
      <c r="J40" s="57"/>
      <c r="K40" s="48"/>
      <c r="L40" s="48"/>
      <c r="M40" s="48"/>
      <c r="N40" s="57"/>
      <c r="O40" s="48"/>
      <c r="P40" s="57"/>
      <c r="Q40" s="48"/>
      <c r="R40" s="57"/>
      <c r="S40" s="48"/>
      <c r="T40" s="237"/>
    </row>
    <row r="41" spans="1:23">
      <c r="H41" s="57"/>
      <c r="I41" s="48"/>
      <c r="J41" s="57"/>
      <c r="K41" s="48"/>
      <c r="L41" s="48"/>
      <c r="M41" s="48"/>
      <c r="N41" s="57"/>
      <c r="O41" s="48"/>
      <c r="P41" s="57"/>
      <c r="Q41" s="48"/>
      <c r="R41" s="57"/>
      <c r="S41" s="48"/>
      <c r="T41" s="48"/>
    </row>
    <row r="42" spans="1:23">
      <c r="H42" s="57"/>
      <c r="I42" s="48"/>
      <c r="J42" s="57"/>
      <c r="K42" s="48"/>
      <c r="L42" s="48"/>
      <c r="M42" s="48"/>
      <c r="N42" s="57"/>
      <c r="O42" s="48"/>
      <c r="P42" s="57"/>
      <c r="Q42" s="48"/>
      <c r="R42" s="57"/>
      <c r="S42" s="48"/>
      <c r="T42" s="48"/>
    </row>
    <row r="43" spans="1:23">
      <c r="H43" s="57"/>
      <c r="I43" s="48"/>
      <c r="J43" s="57"/>
      <c r="K43" s="48"/>
      <c r="L43" s="48"/>
      <c r="M43" s="48"/>
      <c r="N43" s="57"/>
      <c r="O43" s="48"/>
      <c r="P43" s="57"/>
      <c r="Q43" s="48"/>
      <c r="R43" s="57"/>
      <c r="S43" s="48"/>
      <c r="T43" s="48"/>
    </row>
    <row r="44" spans="1:23">
      <c r="H44" s="65"/>
      <c r="I44" s="59"/>
      <c r="J44" s="65"/>
      <c r="K44" s="59"/>
      <c r="L44" s="59"/>
      <c r="M44" s="59"/>
      <c r="N44" s="65"/>
      <c r="O44" s="59"/>
      <c r="P44" s="65"/>
      <c r="Q44" s="59"/>
      <c r="R44" s="65"/>
      <c r="S44" s="59"/>
      <c r="T44" s="59"/>
    </row>
    <row r="47" spans="1:23">
      <c r="T47" s="369"/>
    </row>
    <row r="48" spans="1:23">
      <c r="T48" s="19"/>
    </row>
  </sheetData>
  <mergeCells count="19">
    <mergeCell ref="A33:U33"/>
    <mergeCell ref="B34:D34"/>
    <mergeCell ref="G5:G6"/>
    <mergeCell ref="H5:I5"/>
    <mergeCell ref="J5:K5"/>
    <mergeCell ref="L5:M5"/>
    <mergeCell ref="N5:O5"/>
    <mergeCell ref="P5:Q5"/>
    <mergeCell ref="T4:T6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9" right="0.28999999999999998" top="0.38" bottom="0.41" header="0.39370078740157483" footer="0.23622047244094491"/>
  <pageSetup paperSize="9" scale="56" orientation="landscape" r:id="rId1"/>
  <headerFooter alignWithMargins="0">
    <oddFooter>&amp;C&amp;P/&amp;N&amp;R&amp;A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AFDC3-480A-4B90-A817-9AA41206EE4C}">
  <sheetPr>
    <tabColor rgb="FF92D050"/>
  </sheetPr>
  <dimension ref="A1:Z58"/>
  <sheetViews>
    <sheetView view="pageBreakPreview" zoomScaleSheetLayoutView="100" workbookViewId="0">
      <selection activeCell="I17" sqref="I17"/>
    </sheetView>
  </sheetViews>
  <sheetFormatPr defaultColWidth="8.109375" defaultRowHeight="24"/>
  <cols>
    <col min="1" max="1" width="4.6640625" style="2" customWidth="1"/>
    <col min="2" max="2" width="51.109375" style="2" customWidth="1"/>
    <col min="3" max="3" width="6" style="2" customWidth="1"/>
    <col min="4" max="4" width="7" style="2" customWidth="1"/>
    <col min="5" max="5" width="10.77734375" style="2" customWidth="1"/>
    <col min="6" max="6" width="12.44140625" style="2" customWidth="1"/>
    <col min="7" max="7" width="10.77734375" style="126" customWidth="1"/>
    <col min="8" max="8" width="6.33203125" style="66" customWidth="1"/>
    <col min="9" max="9" width="9" style="67" bestFit="1" customWidth="1"/>
    <col min="10" max="10" width="6.33203125" style="66" customWidth="1"/>
    <col min="11" max="11" width="9" style="67" bestFit="1" customWidth="1"/>
    <col min="12" max="12" width="6.33203125" style="67" customWidth="1"/>
    <col min="13" max="13" width="9" style="67" bestFit="1" customWidth="1"/>
    <col min="14" max="14" width="6.33203125" style="66" customWidth="1"/>
    <col min="15" max="15" width="9" style="67" bestFit="1" customWidth="1"/>
    <col min="16" max="16" width="6.33203125" style="66" customWidth="1"/>
    <col min="17" max="17" width="8.88671875" style="67" bestFit="1" customWidth="1"/>
    <col min="18" max="18" width="6.33203125" style="66" customWidth="1"/>
    <col min="19" max="19" width="9.88671875" style="67" bestFit="1" customWidth="1"/>
    <col min="20" max="20" width="9" style="67" customWidth="1"/>
    <col min="21" max="21" width="11.77734375" style="2" customWidth="1"/>
    <col min="22" max="22" width="10.33203125" style="2" bestFit="1" customWidth="1"/>
    <col min="23" max="23" width="8.77734375" style="2" bestFit="1" customWidth="1"/>
    <col min="24" max="24" width="12.5546875" style="2" customWidth="1"/>
    <col min="25" max="25" width="19.44140625" style="2" customWidth="1"/>
    <col min="26" max="26" width="13.6640625" style="2" customWidth="1"/>
    <col min="27" max="16384" width="8.109375" style="2"/>
  </cols>
  <sheetData>
    <row r="1" spans="1:26" s="75" customFormat="1" ht="27.75">
      <c r="A1" s="71" t="s">
        <v>640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41</v>
      </c>
      <c r="U1" s="73"/>
      <c r="V1" s="73"/>
      <c r="W1" s="73"/>
      <c r="X1" s="73"/>
    </row>
    <row r="2" spans="1:26" s="75" customFormat="1" ht="27.75">
      <c r="A2" s="789" t="s">
        <v>565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801" t="s">
        <v>1</v>
      </c>
      <c r="B4" s="792" t="s">
        <v>2</v>
      </c>
      <c r="C4" s="794" t="s">
        <v>641</v>
      </c>
      <c r="D4" s="795"/>
      <c r="E4" s="795"/>
      <c r="F4" s="795"/>
      <c r="G4" s="796"/>
      <c r="H4" s="785" t="s">
        <v>3</v>
      </c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8" t="s">
        <v>42</v>
      </c>
    </row>
    <row r="5" spans="1:26" s="6" customFormat="1" ht="24" customHeight="1">
      <c r="A5" s="801"/>
      <c r="B5" s="792"/>
      <c r="C5" s="797" t="s">
        <v>43</v>
      </c>
      <c r="D5" s="797" t="s">
        <v>44</v>
      </c>
      <c r="E5" s="799" t="s">
        <v>45</v>
      </c>
      <c r="F5" s="797" t="s">
        <v>46</v>
      </c>
      <c r="G5" s="783" t="s">
        <v>642</v>
      </c>
      <c r="H5" s="785">
        <v>2566</v>
      </c>
      <c r="I5" s="785"/>
      <c r="J5" s="785">
        <v>2567</v>
      </c>
      <c r="K5" s="785"/>
      <c r="L5" s="786">
        <v>2568</v>
      </c>
      <c r="M5" s="787"/>
      <c r="N5" s="785">
        <v>2569</v>
      </c>
      <c r="O5" s="785"/>
      <c r="P5" s="785">
        <v>2570</v>
      </c>
      <c r="Q5" s="785"/>
      <c r="R5" s="785" t="s">
        <v>5</v>
      </c>
      <c r="S5" s="785"/>
      <c r="T5" s="788"/>
    </row>
    <row r="6" spans="1:26" s="6" customFormat="1" ht="80.25" customHeight="1">
      <c r="A6" s="802"/>
      <c r="B6" s="793"/>
      <c r="C6" s="798"/>
      <c r="D6" s="798"/>
      <c r="E6" s="800"/>
      <c r="F6" s="798"/>
      <c r="G6" s="78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88"/>
    </row>
    <row r="7" spans="1:26" s="38" customFormat="1">
      <c r="A7" s="39" t="s">
        <v>37</v>
      </c>
      <c r="B7" s="40"/>
      <c r="C7" s="149"/>
      <c r="D7" s="149"/>
      <c r="E7" s="150"/>
      <c r="F7" s="151">
        <f>F9</f>
        <v>2412800</v>
      </c>
      <c r="G7" s="151">
        <f>G9</f>
        <v>0</v>
      </c>
      <c r="H7" s="151">
        <f t="shared" ref="H7:Q7" si="0">H9</f>
        <v>0</v>
      </c>
      <c r="I7" s="151">
        <f t="shared" si="0"/>
        <v>3770600</v>
      </c>
      <c r="J7" s="151">
        <f t="shared" si="0"/>
        <v>0</v>
      </c>
      <c r="K7" s="151">
        <f t="shared" si="0"/>
        <v>3770600</v>
      </c>
      <c r="L7" s="151">
        <f t="shared" si="0"/>
        <v>0</v>
      </c>
      <c r="M7" s="151">
        <f t="shared" si="0"/>
        <v>3770600</v>
      </c>
      <c r="N7" s="151">
        <f t="shared" si="0"/>
        <v>0</v>
      </c>
      <c r="O7" s="151">
        <f t="shared" si="0"/>
        <v>3770600</v>
      </c>
      <c r="P7" s="151">
        <f t="shared" si="0"/>
        <v>0</v>
      </c>
      <c r="Q7" s="151">
        <f t="shared" si="0"/>
        <v>0</v>
      </c>
      <c r="R7" s="41"/>
      <c r="S7" s="41">
        <f>I7+K7+M7+O7+Q7</f>
        <v>15082400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47</v>
      </c>
      <c r="B8" s="8"/>
      <c r="C8" s="87"/>
      <c r="D8" s="87"/>
      <c r="E8" s="88"/>
      <c r="F8" s="89"/>
      <c r="G8" s="90"/>
      <c r="H8" s="45"/>
      <c r="I8" s="46"/>
      <c r="J8" s="45"/>
      <c r="K8" s="46"/>
      <c r="L8" s="46"/>
      <c r="M8" s="46"/>
      <c r="N8" s="45"/>
      <c r="O8" s="46"/>
      <c r="P8" s="45"/>
      <c r="Q8" s="46"/>
      <c r="R8" s="45"/>
      <c r="S8" s="45"/>
      <c r="T8" s="45"/>
      <c r="X8" s="47"/>
    </row>
    <row r="9" spans="1:26" s="1" customFormat="1">
      <c r="A9" s="141" t="s">
        <v>284</v>
      </c>
      <c r="B9" s="142"/>
      <c r="C9" s="154"/>
      <c r="D9" s="154"/>
      <c r="E9" s="156"/>
      <c r="F9" s="156">
        <f>SUM(F10:F28)</f>
        <v>2412800</v>
      </c>
      <c r="G9" s="156">
        <f t="shared" ref="G9:Q9" si="1">SUM(G10:G28)</f>
        <v>0</v>
      </c>
      <c r="H9" s="156">
        <f t="shared" si="1"/>
        <v>0</v>
      </c>
      <c r="I9" s="156">
        <f t="shared" si="1"/>
        <v>3770600</v>
      </c>
      <c r="J9" s="156">
        <f t="shared" si="1"/>
        <v>0</v>
      </c>
      <c r="K9" s="156">
        <f t="shared" si="1"/>
        <v>3770600</v>
      </c>
      <c r="L9" s="156">
        <f t="shared" si="1"/>
        <v>0</v>
      </c>
      <c r="M9" s="156">
        <f t="shared" si="1"/>
        <v>3770600</v>
      </c>
      <c r="N9" s="156">
        <f t="shared" si="1"/>
        <v>0</v>
      </c>
      <c r="O9" s="156">
        <f t="shared" si="1"/>
        <v>3770600</v>
      </c>
      <c r="P9" s="156">
        <f t="shared" si="1"/>
        <v>0</v>
      </c>
      <c r="Q9" s="156">
        <f t="shared" si="1"/>
        <v>0</v>
      </c>
      <c r="R9" s="143"/>
      <c r="S9" s="97">
        <f>I9+K9+M9+O9+Q9</f>
        <v>15082400</v>
      </c>
      <c r="T9" s="143"/>
      <c r="U9" s="11"/>
    </row>
    <row r="10" spans="1:26" s="12" customFormat="1">
      <c r="A10" s="225">
        <v>1</v>
      </c>
      <c r="B10" s="226" t="s">
        <v>239</v>
      </c>
      <c r="C10" s="23">
        <v>1</v>
      </c>
      <c r="D10" s="227" t="s">
        <v>272</v>
      </c>
      <c r="E10" s="228">
        <v>1915300</v>
      </c>
      <c r="F10" s="229">
        <f t="shared" ref="F10:F11" si="2">C10*E10</f>
        <v>1915300</v>
      </c>
      <c r="G10" s="693"/>
      <c r="H10" s="160"/>
      <c r="I10" s="257"/>
      <c r="J10" s="160"/>
      <c r="K10" s="257"/>
      <c r="L10" s="257"/>
      <c r="M10" s="257"/>
      <c r="N10" s="160"/>
      <c r="O10" s="257"/>
      <c r="P10" s="160"/>
      <c r="Q10" s="257"/>
      <c r="R10" s="160"/>
      <c r="S10" s="160"/>
      <c r="T10" s="58"/>
      <c r="U10" s="11"/>
    </row>
    <row r="11" spans="1:26" s="12" customFormat="1">
      <c r="A11" s="121">
        <v>2</v>
      </c>
      <c r="B11" s="127" t="s">
        <v>631</v>
      </c>
      <c r="C11" s="230">
        <v>3</v>
      </c>
      <c r="D11" s="230" t="s">
        <v>49</v>
      </c>
      <c r="E11" s="231">
        <v>150000</v>
      </c>
      <c r="F11" s="102">
        <f t="shared" si="2"/>
        <v>450000</v>
      </c>
      <c r="G11" s="56"/>
      <c r="H11" s="128"/>
      <c r="I11" s="110"/>
      <c r="J11" s="128"/>
      <c r="K11" s="129"/>
      <c r="L11" s="129"/>
      <c r="M11" s="129"/>
      <c r="N11" s="128"/>
      <c r="O11" s="129"/>
      <c r="P11" s="128"/>
      <c r="Q11" s="129"/>
      <c r="R11" s="26"/>
      <c r="S11" s="26"/>
      <c r="T11" s="58"/>
      <c r="U11" s="11"/>
    </row>
    <row r="12" spans="1:26" s="697" customFormat="1">
      <c r="A12" s="24">
        <v>3</v>
      </c>
      <c r="B12" s="694" t="s">
        <v>233</v>
      </c>
      <c r="C12" s="118">
        <v>5</v>
      </c>
      <c r="D12" s="118" t="s">
        <v>123</v>
      </c>
      <c r="E12" s="117">
        <v>9500</v>
      </c>
      <c r="F12" s="117">
        <f>SUM(C12*E12)</f>
        <v>47500</v>
      </c>
      <c r="G12" s="464"/>
      <c r="H12" s="695" t="s">
        <v>40</v>
      </c>
      <c r="I12" s="270">
        <v>47500</v>
      </c>
      <c r="J12" s="695" t="s">
        <v>40</v>
      </c>
      <c r="K12" s="270">
        <v>47500</v>
      </c>
      <c r="L12" s="695" t="s">
        <v>40</v>
      </c>
      <c r="M12" s="270">
        <v>47500</v>
      </c>
      <c r="N12" s="695" t="s">
        <v>40</v>
      </c>
      <c r="O12" s="270">
        <v>47500</v>
      </c>
      <c r="P12" s="694"/>
      <c r="Q12" s="694"/>
      <c r="R12" s="696"/>
      <c r="S12" s="297"/>
      <c r="T12" s="209">
        <v>6</v>
      </c>
      <c r="U12" s="191">
        <f t="shared" ref="U12:U21" si="3">F12*10/10000000</f>
        <v>4.7500000000000001E-2</v>
      </c>
    </row>
    <row r="13" spans="1:26">
      <c r="A13" s="24">
        <v>4</v>
      </c>
      <c r="B13" s="127" t="s">
        <v>239</v>
      </c>
      <c r="C13" s="378"/>
      <c r="D13" s="378"/>
      <c r="E13" s="379"/>
      <c r="F13" s="379"/>
      <c r="G13" s="381"/>
      <c r="H13" s="610" t="s">
        <v>240</v>
      </c>
      <c r="I13" s="701">
        <v>1915300</v>
      </c>
      <c r="J13" s="610" t="s">
        <v>240</v>
      </c>
      <c r="K13" s="701">
        <v>1915300</v>
      </c>
      <c r="L13" s="610" t="s">
        <v>240</v>
      </c>
      <c r="M13" s="701">
        <v>1915300</v>
      </c>
      <c r="N13" s="610" t="s">
        <v>240</v>
      </c>
      <c r="O13" s="701">
        <v>1915300</v>
      </c>
      <c r="P13" s="607"/>
      <c r="Q13" s="607"/>
      <c r="R13" s="698"/>
      <c r="S13" s="253"/>
      <c r="T13" s="639">
        <v>6</v>
      </c>
      <c r="U13" s="11">
        <f t="shared" si="3"/>
        <v>0</v>
      </c>
    </row>
    <row r="14" spans="1:26">
      <c r="A14" s="24">
        <v>5</v>
      </c>
      <c r="B14" s="127" t="s">
        <v>286</v>
      </c>
      <c r="C14" s="378"/>
      <c r="D14" s="378"/>
      <c r="E14" s="379"/>
      <c r="F14" s="379"/>
      <c r="G14" s="381"/>
      <c r="H14" s="610" t="s">
        <v>39</v>
      </c>
      <c r="I14" s="701">
        <v>220000</v>
      </c>
      <c r="J14" s="610" t="s">
        <v>39</v>
      </c>
      <c r="K14" s="701">
        <v>220000</v>
      </c>
      <c r="L14" s="610" t="s">
        <v>39</v>
      </c>
      <c r="M14" s="701">
        <v>220000</v>
      </c>
      <c r="N14" s="610" t="s">
        <v>39</v>
      </c>
      <c r="O14" s="701">
        <v>220000</v>
      </c>
      <c r="P14" s="607"/>
      <c r="Q14" s="607"/>
      <c r="R14" s="698"/>
      <c r="S14" s="253"/>
      <c r="T14" s="639">
        <v>6</v>
      </c>
      <c r="U14" s="11">
        <f t="shared" si="3"/>
        <v>0</v>
      </c>
    </row>
    <row r="15" spans="1:26">
      <c r="A15" s="24">
        <v>6</v>
      </c>
      <c r="B15" s="238" t="s">
        <v>287</v>
      </c>
      <c r="C15" s="378"/>
      <c r="D15" s="378"/>
      <c r="E15" s="379"/>
      <c r="F15" s="379"/>
      <c r="G15" s="381"/>
      <c r="H15" s="610" t="s">
        <v>232</v>
      </c>
      <c r="I15" s="701">
        <v>960000</v>
      </c>
      <c r="J15" s="610" t="s">
        <v>232</v>
      </c>
      <c r="K15" s="701">
        <v>960000</v>
      </c>
      <c r="L15" s="610" t="s">
        <v>232</v>
      </c>
      <c r="M15" s="701">
        <v>960000</v>
      </c>
      <c r="N15" s="610" t="s">
        <v>232</v>
      </c>
      <c r="O15" s="701">
        <v>960000</v>
      </c>
      <c r="P15" s="607"/>
      <c r="Q15" s="607"/>
      <c r="R15" s="699"/>
      <c r="S15" s="253"/>
      <c r="T15" s="294">
        <v>6</v>
      </c>
      <c r="U15" s="11"/>
    </row>
    <row r="16" spans="1:26">
      <c r="A16" s="24">
        <v>7</v>
      </c>
      <c r="B16" s="127" t="s">
        <v>285</v>
      </c>
      <c r="C16" s="378"/>
      <c r="D16" s="378"/>
      <c r="E16" s="379"/>
      <c r="F16" s="379"/>
      <c r="G16" s="381"/>
      <c r="H16" s="610" t="s">
        <v>159</v>
      </c>
      <c r="I16" s="701">
        <v>450000</v>
      </c>
      <c r="J16" s="610" t="s">
        <v>159</v>
      </c>
      <c r="K16" s="701">
        <v>450000</v>
      </c>
      <c r="L16" s="610" t="s">
        <v>159</v>
      </c>
      <c r="M16" s="701">
        <v>450000</v>
      </c>
      <c r="N16" s="610" t="s">
        <v>159</v>
      </c>
      <c r="O16" s="701">
        <v>450000</v>
      </c>
      <c r="P16" s="607"/>
      <c r="Q16" s="607"/>
      <c r="R16" s="699"/>
      <c r="S16" s="253"/>
      <c r="T16" s="294">
        <v>6</v>
      </c>
      <c r="U16" s="11"/>
    </row>
    <row r="17" spans="1:23">
      <c r="A17" s="24">
        <v>8</v>
      </c>
      <c r="B17" s="238" t="s">
        <v>234</v>
      </c>
      <c r="C17" s="378"/>
      <c r="D17" s="378"/>
      <c r="E17" s="379"/>
      <c r="F17" s="379"/>
      <c r="G17" s="381"/>
      <c r="H17" s="610" t="s">
        <v>235</v>
      </c>
      <c r="I17" s="701">
        <v>23600</v>
      </c>
      <c r="J17" s="610" t="s">
        <v>235</v>
      </c>
      <c r="K17" s="701">
        <v>23600</v>
      </c>
      <c r="L17" s="610" t="s">
        <v>235</v>
      </c>
      <c r="M17" s="701">
        <v>23600</v>
      </c>
      <c r="N17" s="610" t="s">
        <v>235</v>
      </c>
      <c r="O17" s="701">
        <v>23600</v>
      </c>
      <c r="P17" s="607"/>
      <c r="Q17" s="607"/>
      <c r="R17" s="699"/>
      <c r="S17" s="253"/>
      <c r="T17" s="294">
        <v>6</v>
      </c>
      <c r="U17" s="11">
        <f t="shared" si="3"/>
        <v>0</v>
      </c>
    </row>
    <row r="18" spans="1:23">
      <c r="A18" s="24">
        <v>9</v>
      </c>
      <c r="B18" s="238" t="s">
        <v>236</v>
      </c>
      <c r="C18" s="378"/>
      <c r="D18" s="378"/>
      <c r="E18" s="379"/>
      <c r="F18" s="379"/>
      <c r="G18" s="381"/>
      <c r="H18" s="610" t="s">
        <v>39</v>
      </c>
      <c r="I18" s="701">
        <v>16000</v>
      </c>
      <c r="J18" s="610" t="s">
        <v>39</v>
      </c>
      <c r="K18" s="701">
        <v>16000</v>
      </c>
      <c r="L18" s="610" t="s">
        <v>39</v>
      </c>
      <c r="M18" s="701">
        <v>16000</v>
      </c>
      <c r="N18" s="610" t="s">
        <v>39</v>
      </c>
      <c r="O18" s="701">
        <v>16000</v>
      </c>
      <c r="P18" s="607"/>
      <c r="Q18" s="607"/>
      <c r="R18" s="699"/>
      <c r="S18" s="253"/>
      <c r="T18" s="294">
        <v>6</v>
      </c>
      <c r="U18" s="11">
        <f t="shared" si="3"/>
        <v>0</v>
      </c>
    </row>
    <row r="19" spans="1:23">
      <c r="A19" s="24">
        <v>10</v>
      </c>
      <c r="B19" s="238" t="s">
        <v>237</v>
      </c>
      <c r="C19" s="378"/>
      <c r="D19" s="378"/>
      <c r="E19" s="379"/>
      <c r="F19" s="379"/>
      <c r="G19" s="381"/>
      <c r="H19" s="610" t="s">
        <v>39</v>
      </c>
      <c r="I19" s="701">
        <v>32000</v>
      </c>
      <c r="J19" s="610" t="s">
        <v>39</v>
      </c>
      <c r="K19" s="701">
        <v>32000</v>
      </c>
      <c r="L19" s="610" t="s">
        <v>39</v>
      </c>
      <c r="M19" s="701">
        <v>32000</v>
      </c>
      <c r="N19" s="610" t="s">
        <v>39</v>
      </c>
      <c r="O19" s="701">
        <v>32000</v>
      </c>
      <c r="P19" s="607"/>
      <c r="Q19" s="607"/>
      <c r="R19" s="699"/>
      <c r="S19" s="253"/>
      <c r="T19" s="294">
        <v>6</v>
      </c>
      <c r="U19" s="11">
        <f t="shared" si="3"/>
        <v>0</v>
      </c>
    </row>
    <row r="20" spans="1:23">
      <c r="A20" s="24">
        <v>11</v>
      </c>
      <c r="B20" s="238" t="s">
        <v>238</v>
      </c>
      <c r="C20" s="378"/>
      <c r="D20" s="378"/>
      <c r="E20" s="379"/>
      <c r="F20" s="379"/>
      <c r="G20" s="381"/>
      <c r="H20" s="610" t="s">
        <v>210</v>
      </c>
      <c r="I20" s="701">
        <v>44000</v>
      </c>
      <c r="J20" s="610" t="s">
        <v>210</v>
      </c>
      <c r="K20" s="701">
        <v>44000</v>
      </c>
      <c r="L20" s="610" t="s">
        <v>210</v>
      </c>
      <c r="M20" s="701">
        <v>44000</v>
      </c>
      <c r="N20" s="610" t="s">
        <v>210</v>
      </c>
      <c r="O20" s="701">
        <v>44000</v>
      </c>
      <c r="P20" s="607"/>
      <c r="Q20" s="607"/>
      <c r="R20" s="699"/>
      <c r="S20" s="253"/>
      <c r="T20" s="294">
        <v>6</v>
      </c>
      <c r="U20" s="11">
        <f t="shared" si="3"/>
        <v>0</v>
      </c>
    </row>
    <row r="21" spans="1:23">
      <c r="A21" s="24">
        <v>12</v>
      </c>
      <c r="B21" s="238" t="s">
        <v>316</v>
      </c>
      <c r="C21" s="378"/>
      <c r="D21" s="378"/>
      <c r="E21" s="379"/>
      <c r="F21" s="379"/>
      <c r="G21" s="381"/>
      <c r="H21" s="610" t="s">
        <v>51</v>
      </c>
      <c r="I21" s="701">
        <v>62200</v>
      </c>
      <c r="J21" s="610" t="s">
        <v>51</v>
      </c>
      <c r="K21" s="701">
        <v>62200</v>
      </c>
      <c r="L21" s="610" t="s">
        <v>51</v>
      </c>
      <c r="M21" s="701">
        <v>62200</v>
      </c>
      <c r="N21" s="610" t="s">
        <v>51</v>
      </c>
      <c r="O21" s="701">
        <v>62200</v>
      </c>
      <c r="P21" s="607"/>
      <c r="Q21" s="607"/>
      <c r="R21" s="699"/>
      <c r="S21" s="253"/>
      <c r="T21" s="294">
        <v>6</v>
      </c>
      <c r="U21" s="11">
        <f t="shared" si="3"/>
        <v>0</v>
      </c>
    </row>
    <row r="22" spans="1:23" s="12" customFormat="1">
      <c r="A22" s="24">
        <v>13</v>
      </c>
      <c r="B22" s="232"/>
      <c r="C22" s="233"/>
      <c r="D22" s="233"/>
      <c r="E22" s="234"/>
      <c r="F22" s="234"/>
      <c r="G22" s="256"/>
      <c r="H22" s="700"/>
      <c r="I22" s="700"/>
      <c r="J22" s="700"/>
      <c r="K22" s="700"/>
      <c r="L22" s="700"/>
      <c r="M22" s="700"/>
      <c r="N22" s="700"/>
      <c r="O22" s="700"/>
      <c r="P22" s="700"/>
      <c r="Q22" s="700"/>
      <c r="R22" s="197"/>
      <c r="S22" s="197"/>
      <c r="T22" s="26"/>
      <c r="U22" s="11"/>
    </row>
    <row r="23" spans="1:23" s="12" customFormat="1">
      <c r="A23" s="24">
        <v>14</v>
      </c>
      <c r="B23" s="127"/>
      <c r="C23" s="24"/>
      <c r="D23" s="24"/>
      <c r="E23" s="102"/>
      <c r="F23" s="102"/>
      <c r="G23" s="5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11"/>
    </row>
    <row r="24" spans="1:23" s="12" customFormat="1">
      <c r="A24" s="24">
        <v>15</v>
      </c>
      <c r="B24" s="127"/>
      <c r="C24" s="24"/>
      <c r="D24" s="24"/>
      <c r="E24" s="102"/>
      <c r="F24" s="102"/>
      <c r="G24" s="56"/>
      <c r="H24" s="57"/>
      <c r="I24" s="58"/>
      <c r="J24" s="57"/>
      <c r="K24" s="58"/>
      <c r="L24" s="58"/>
      <c r="M24" s="58"/>
      <c r="N24" s="57"/>
      <c r="O24" s="58"/>
      <c r="P24" s="57"/>
      <c r="Q24" s="58"/>
      <c r="R24" s="57"/>
      <c r="S24" s="58"/>
      <c r="T24" s="58"/>
      <c r="U24" s="11"/>
    </row>
    <row r="25" spans="1:23">
      <c r="A25" s="24">
        <v>16</v>
      </c>
      <c r="B25" s="127"/>
      <c r="C25" s="24"/>
      <c r="D25" s="24"/>
      <c r="E25" s="235"/>
      <c r="F25" s="102"/>
      <c r="G25" s="56"/>
      <c r="H25" s="236"/>
      <c r="I25" s="636"/>
      <c r="J25" s="236"/>
      <c r="K25" s="636"/>
      <c r="L25" s="636"/>
      <c r="M25" s="636"/>
      <c r="N25" s="236"/>
      <c r="O25" s="636"/>
      <c r="P25" s="236"/>
      <c r="Q25" s="636"/>
      <c r="R25" s="236"/>
      <c r="S25" s="636"/>
      <c r="T25" s="48"/>
      <c r="U25" s="11"/>
    </row>
    <row r="26" spans="1:23">
      <c r="A26" s="24">
        <v>17</v>
      </c>
      <c r="B26" s="255"/>
      <c r="C26" s="233"/>
      <c r="D26" s="233"/>
      <c r="E26" s="234"/>
      <c r="F26" s="234"/>
      <c r="G26" s="2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48"/>
      <c r="U26" s="11"/>
    </row>
    <row r="27" spans="1:23" s="261" customFormat="1">
      <c r="A27" s="24">
        <v>18</v>
      </c>
      <c r="B27" s="127"/>
      <c r="C27" s="24"/>
      <c r="D27" s="24"/>
      <c r="E27" s="235"/>
      <c r="F27" s="102"/>
      <c r="G27" s="56"/>
      <c r="H27" s="54"/>
      <c r="I27" s="55"/>
      <c r="J27" s="54"/>
      <c r="K27" s="55"/>
      <c r="L27" s="55"/>
      <c r="M27" s="55"/>
      <c r="N27" s="54"/>
      <c r="O27" s="55"/>
      <c r="P27" s="54"/>
      <c r="Q27" s="55"/>
      <c r="R27" s="54"/>
      <c r="S27" s="55"/>
      <c r="T27" s="48"/>
      <c r="U27" s="260"/>
    </row>
    <row r="28" spans="1:23" s="293" customFormat="1">
      <c r="A28" s="13">
        <v>19</v>
      </c>
      <c r="B28" s="135"/>
      <c r="C28" s="13"/>
      <c r="D28" s="13"/>
      <c r="E28" s="136"/>
      <c r="F28" s="136"/>
      <c r="G28" s="137"/>
      <c r="H28" s="51"/>
      <c r="I28" s="52"/>
      <c r="J28" s="51"/>
      <c r="K28" s="52"/>
      <c r="L28" s="52"/>
      <c r="M28" s="52"/>
      <c r="N28" s="51"/>
      <c r="O28" s="52"/>
      <c r="P28" s="51"/>
      <c r="Q28" s="52"/>
      <c r="R28" s="51"/>
      <c r="S28" s="52"/>
      <c r="T28" s="49"/>
      <c r="U28" s="285"/>
    </row>
    <row r="29" spans="1:23">
      <c r="I29" s="53"/>
      <c r="K29" s="53"/>
      <c r="L29" s="53"/>
      <c r="M29" s="53"/>
      <c r="O29" s="53"/>
      <c r="Q29" s="53"/>
      <c r="S29" s="53"/>
    </row>
    <row r="30" spans="1:23" s="14" customFormat="1" ht="20.100000000000001" customHeight="1">
      <c r="A30" s="782" t="s">
        <v>17</v>
      </c>
      <c r="B30" s="782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  <c r="N30" s="782"/>
      <c r="O30" s="782"/>
      <c r="P30" s="782"/>
      <c r="Q30" s="782"/>
      <c r="R30" s="782"/>
      <c r="S30" s="782"/>
      <c r="T30" s="782"/>
      <c r="U30" s="782"/>
      <c r="V30" s="369"/>
      <c r="W30" s="369"/>
    </row>
    <row r="31" spans="1:23" s="14" customFormat="1" ht="20.100000000000001" customHeight="1">
      <c r="A31" s="15" t="s">
        <v>18</v>
      </c>
      <c r="B31" s="803" t="s">
        <v>19</v>
      </c>
      <c r="C31" s="803"/>
      <c r="D31" s="803"/>
      <c r="E31" s="16"/>
      <c r="F31" s="16"/>
      <c r="G31" s="369"/>
      <c r="H31" s="16"/>
      <c r="I31" s="369"/>
      <c r="J31" s="16"/>
      <c r="K31" s="369"/>
      <c r="L31" s="369"/>
      <c r="M31" s="369"/>
      <c r="N31" s="16"/>
      <c r="O31" s="369"/>
      <c r="P31" s="16"/>
      <c r="Q31" s="369"/>
      <c r="R31" s="16"/>
      <c r="S31" s="369"/>
      <c r="T31" s="369"/>
      <c r="U31" s="369"/>
      <c r="V31" s="369"/>
      <c r="W31" s="369"/>
    </row>
    <row r="32" spans="1:23" s="17" customFormat="1" ht="21.75">
      <c r="B32" s="17" t="s">
        <v>20</v>
      </c>
      <c r="G32" s="18"/>
      <c r="H32" s="16"/>
      <c r="I32" s="19"/>
      <c r="J32" s="16"/>
      <c r="K32" s="19"/>
      <c r="L32" s="19"/>
      <c r="M32" s="19"/>
      <c r="N32" s="16"/>
      <c r="O32" s="19"/>
      <c r="P32" s="16"/>
      <c r="Q32" s="19"/>
      <c r="R32" s="16"/>
      <c r="S32" s="19"/>
      <c r="T32" s="19"/>
    </row>
    <row r="33" spans="8:20">
      <c r="H33" s="57"/>
      <c r="I33" s="48"/>
      <c r="J33" s="57"/>
      <c r="K33" s="48"/>
      <c r="L33" s="48"/>
      <c r="M33" s="48"/>
      <c r="N33" s="57"/>
      <c r="O33" s="48"/>
      <c r="P33" s="57"/>
      <c r="Q33" s="48"/>
      <c r="R33" s="57"/>
      <c r="S33" s="48"/>
      <c r="T33" s="48"/>
    </row>
    <row r="34" spans="8:20">
      <c r="H34" s="57"/>
      <c r="I34" s="48"/>
      <c r="J34" s="57"/>
      <c r="K34" s="48"/>
      <c r="L34" s="48"/>
      <c r="M34" s="48"/>
      <c r="N34" s="57"/>
      <c r="O34" s="48"/>
      <c r="P34" s="57"/>
      <c r="Q34" s="48"/>
      <c r="R34" s="57"/>
      <c r="S34" s="48"/>
      <c r="T34" s="48"/>
    </row>
    <row r="35" spans="8:20">
      <c r="H35" s="57"/>
      <c r="I35" s="48"/>
      <c r="J35" s="57"/>
      <c r="K35" s="48"/>
      <c r="L35" s="48"/>
      <c r="M35" s="48"/>
      <c r="N35" s="57"/>
      <c r="O35" s="48"/>
      <c r="P35" s="57"/>
      <c r="Q35" s="48"/>
      <c r="R35" s="57"/>
      <c r="S35" s="48"/>
      <c r="T35" s="63"/>
    </row>
    <row r="36" spans="8:20">
      <c r="H36" s="57"/>
      <c r="I36" s="48"/>
      <c r="J36" s="57"/>
      <c r="K36" s="48"/>
      <c r="L36" s="48"/>
      <c r="M36" s="48"/>
      <c r="N36" s="57"/>
      <c r="O36" s="48"/>
      <c r="P36" s="57"/>
      <c r="Q36" s="48"/>
      <c r="R36" s="57"/>
      <c r="S36" s="48"/>
      <c r="T36" s="64"/>
    </row>
    <row r="37" spans="8:20">
      <c r="H37" s="57"/>
      <c r="I37" s="48"/>
      <c r="J37" s="57"/>
      <c r="K37" s="48"/>
      <c r="L37" s="48"/>
      <c r="M37" s="48"/>
      <c r="N37" s="57"/>
      <c r="O37" s="48"/>
      <c r="P37" s="57"/>
      <c r="Q37" s="48"/>
      <c r="R37" s="57"/>
      <c r="S37" s="48"/>
      <c r="T37" s="48"/>
    </row>
    <row r="38" spans="8:20">
      <c r="H38" s="57"/>
      <c r="I38" s="48"/>
      <c r="J38" s="57"/>
      <c r="K38" s="48"/>
      <c r="L38" s="48"/>
      <c r="M38" s="48"/>
      <c r="N38" s="57"/>
      <c r="O38" s="48"/>
      <c r="P38" s="57"/>
      <c r="Q38" s="48"/>
      <c r="R38" s="57"/>
      <c r="S38" s="48"/>
      <c r="T38" s="48"/>
    </row>
    <row r="39" spans="8:20">
      <c r="H39" s="57"/>
      <c r="I39" s="48"/>
      <c r="J39" s="57"/>
      <c r="K39" s="48"/>
      <c r="L39" s="48"/>
      <c r="M39" s="48"/>
      <c r="N39" s="57"/>
      <c r="O39" s="48"/>
      <c r="P39" s="57"/>
      <c r="Q39" s="48"/>
      <c r="R39" s="57"/>
      <c r="S39" s="48"/>
      <c r="T39" s="145"/>
    </row>
    <row r="40" spans="8:20">
      <c r="H40" s="57"/>
      <c r="I40" s="48"/>
      <c r="J40" s="57"/>
      <c r="K40" s="48"/>
      <c r="L40" s="48"/>
      <c r="M40" s="48"/>
      <c r="N40" s="57"/>
      <c r="O40" s="48"/>
      <c r="P40" s="57"/>
      <c r="Q40" s="48"/>
      <c r="R40" s="57"/>
      <c r="S40" s="48"/>
      <c r="T40" s="26"/>
    </row>
    <row r="41" spans="8:20">
      <c r="H41" s="57"/>
      <c r="I41" s="48"/>
      <c r="J41" s="57"/>
      <c r="K41" s="48"/>
      <c r="L41" s="48"/>
      <c r="M41" s="48"/>
      <c r="N41" s="57"/>
      <c r="O41" s="48"/>
      <c r="P41" s="57"/>
      <c r="Q41" s="48"/>
      <c r="R41" s="57"/>
      <c r="S41" s="48"/>
      <c r="T41" s="52"/>
    </row>
    <row r="42" spans="8:20">
      <c r="H42" s="57"/>
      <c r="I42" s="48"/>
      <c r="J42" s="57"/>
      <c r="K42" s="48"/>
      <c r="L42" s="48"/>
      <c r="M42" s="48"/>
      <c r="N42" s="57"/>
      <c r="O42" s="48"/>
      <c r="P42" s="57"/>
      <c r="Q42" s="48"/>
      <c r="R42" s="57"/>
      <c r="S42" s="48"/>
      <c r="T42" s="61"/>
    </row>
    <row r="43" spans="8:20">
      <c r="H43" s="57"/>
      <c r="I43" s="48"/>
      <c r="J43" s="57"/>
      <c r="K43" s="48"/>
      <c r="L43" s="48"/>
      <c r="M43" s="48"/>
      <c r="N43" s="57"/>
      <c r="O43" s="48"/>
      <c r="P43" s="57"/>
      <c r="Q43" s="48"/>
      <c r="R43" s="57"/>
      <c r="S43" s="48"/>
    </row>
    <row r="44" spans="8:20">
      <c r="H44" s="57"/>
      <c r="I44" s="48"/>
      <c r="J44" s="57"/>
      <c r="K44" s="48"/>
      <c r="L44" s="48"/>
      <c r="M44" s="48"/>
      <c r="N44" s="57"/>
      <c r="O44" s="48"/>
      <c r="P44" s="57"/>
      <c r="Q44" s="48"/>
      <c r="R44" s="57"/>
      <c r="S44" s="48"/>
      <c r="T44" s="369"/>
    </row>
    <row r="45" spans="8:20">
      <c r="H45" s="65"/>
      <c r="I45" s="59"/>
      <c r="J45" s="65"/>
      <c r="K45" s="59"/>
      <c r="L45" s="59"/>
      <c r="M45" s="59"/>
      <c r="N45" s="65"/>
      <c r="O45" s="59"/>
      <c r="P45" s="65"/>
      <c r="Q45" s="59"/>
      <c r="R45" s="65"/>
      <c r="S45" s="59"/>
      <c r="T45" s="19"/>
    </row>
    <row r="46" spans="8:20">
      <c r="T46" s="58"/>
    </row>
    <row r="47" spans="8:20">
      <c r="T47" s="48"/>
    </row>
    <row r="48" spans="8:20">
      <c r="T48" s="48"/>
    </row>
    <row r="49" spans="20:20">
      <c r="T49" s="48"/>
    </row>
    <row r="50" spans="20:20">
      <c r="T50" s="237"/>
    </row>
    <row r="51" spans="20:20">
      <c r="T51" s="48"/>
    </row>
    <row r="52" spans="20:20">
      <c r="T52" s="48"/>
    </row>
    <row r="53" spans="20:20">
      <c r="T53" s="48"/>
    </row>
    <row r="54" spans="20:20">
      <c r="T54" s="59"/>
    </row>
    <row r="57" spans="20:20">
      <c r="T57" s="369"/>
    </row>
    <row r="58" spans="20:20">
      <c r="T58" s="19"/>
    </row>
  </sheetData>
  <mergeCells count="19">
    <mergeCell ref="A30:U30"/>
    <mergeCell ref="B31:D31"/>
    <mergeCell ref="G5:G6"/>
    <mergeCell ref="H5:I5"/>
    <mergeCell ref="J5:K5"/>
    <mergeCell ref="L5:M5"/>
    <mergeCell ref="N5:O5"/>
    <mergeCell ref="P5:Q5"/>
    <mergeCell ref="T4:T6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9" right="0.28999999999999998" top="0.38" bottom="0.41" header="0.39370078740157483" footer="0.23622047244094491"/>
  <pageSetup paperSize="9" scale="55" orientation="landscape" r:id="rId1"/>
  <headerFooter alignWithMargins="0">
    <oddFooter>&amp;C&amp;P/&amp;N&amp;R&amp;A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56E12-29F1-4376-90D4-603A1EDEC873}">
  <sheetPr>
    <tabColor rgb="FF92D050"/>
  </sheetPr>
  <dimension ref="A1:Z58"/>
  <sheetViews>
    <sheetView view="pageBreakPreview" zoomScaleSheetLayoutView="100" workbookViewId="0">
      <selection activeCell="K17" sqref="K17"/>
    </sheetView>
  </sheetViews>
  <sheetFormatPr defaultColWidth="8.109375" defaultRowHeight="24"/>
  <cols>
    <col min="1" max="1" width="4.6640625" style="2" customWidth="1"/>
    <col min="2" max="2" width="46.5546875" style="2" customWidth="1"/>
    <col min="3" max="4" width="7" style="2" customWidth="1"/>
    <col min="5" max="5" width="12.5546875" style="2" customWidth="1"/>
    <col min="6" max="6" width="13" style="2" customWidth="1"/>
    <col min="7" max="7" width="10.109375" style="126" customWidth="1"/>
    <col min="8" max="8" width="6.33203125" style="66" customWidth="1"/>
    <col min="9" max="9" width="7.6640625" style="67" bestFit="1" customWidth="1"/>
    <col min="10" max="10" width="6.33203125" style="66" customWidth="1"/>
    <col min="11" max="11" width="7.6640625" style="67" bestFit="1" customWidth="1"/>
    <col min="12" max="12" width="6.33203125" style="67" customWidth="1"/>
    <col min="13" max="13" width="7.6640625" style="67" bestFit="1" customWidth="1"/>
    <col min="14" max="14" width="6.33203125" style="66" customWidth="1"/>
    <col min="15" max="15" width="7.6640625" style="67" bestFit="1" customWidth="1"/>
    <col min="16" max="16" width="6.33203125" style="66" customWidth="1"/>
    <col min="17" max="17" width="7.6640625" style="67" bestFit="1" customWidth="1"/>
    <col min="18" max="18" width="6.33203125" style="66" customWidth="1"/>
    <col min="19" max="19" width="9" style="67" bestFit="1" customWidth="1"/>
    <col min="20" max="20" width="9.33203125" style="67" customWidth="1"/>
    <col min="21" max="21" width="11.77734375" style="2" customWidth="1"/>
    <col min="22" max="22" width="10.33203125" style="2" bestFit="1" customWidth="1"/>
    <col min="23" max="23" width="8.77734375" style="2" bestFit="1" customWidth="1"/>
    <col min="24" max="24" width="12.5546875" style="2" customWidth="1"/>
    <col min="25" max="25" width="19.44140625" style="2" customWidth="1"/>
    <col min="26" max="26" width="13.6640625" style="2" customWidth="1"/>
    <col min="27" max="16384" width="8.109375" style="2"/>
  </cols>
  <sheetData>
    <row r="1" spans="1:26" s="75" customFormat="1" ht="27.75">
      <c r="A1" s="71" t="s">
        <v>640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41</v>
      </c>
      <c r="U1" s="73"/>
      <c r="V1" s="73"/>
      <c r="W1" s="73"/>
      <c r="X1" s="73"/>
    </row>
    <row r="2" spans="1:26" s="75" customFormat="1" ht="27.75">
      <c r="A2" s="789" t="s">
        <v>565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801" t="s">
        <v>1</v>
      </c>
      <c r="B4" s="792" t="s">
        <v>2</v>
      </c>
      <c r="C4" s="794" t="s">
        <v>641</v>
      </c>
      <c r="D4" s="795"/>
      <c r="E4" s="795"/>
      <c r="F4" s="795"/>
      <c r="G4" s="796"/>
      <c r="H4" s="785" t="s">
        <v>3</v>
      </c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8" t="s">
        <v>42</v>
      </c>
    </row>
    <row r="5" spans="1:26" s="6" customFormat="1" ht="24" customHeight="1">
      <c r="A5" s="801"/>
      <c r="B5" s="792"/>
      <c r="C5" s="797" t="s">
        <v>43</v>
      </c>
      <c r="D5" s="797" t="s">
        <v>44</v>
      </c>
      <c r="E5" s="799" t="s">
        <v>45</v>
      </c>
      <c r="F5" s="797" t="s">
        <v>46</v>
      </c>
      <c r="G5" s="783" t="s">
        <v>642</v>
      </c>
      <c r="H5" s="785">
        <v>2566</v>
      </c>
      <c r="I5" s="785"/>
      <c r="J5" s="785">
        <v>2567</v>
      </c>
      <c r="K5" s="785"/>
      <c r="L5" s="786">
        <v>2568</v>
      </c>
      <c r="M5" s="787"/>
      <c r="N5" s="785">
        <v>2569</v>
      </c>
      <c r="O5" s="785"/>
      <c r="P5" s="785">
        <v>2570</v>
      </c>
      <c r="Q5" s="785"/>
      <c r="R5" s="785" t="s">
        <v>5</v>
      </c>
      <c r="S5" s="785"/>
      <c r="T5" s="788"/>
    </row>
    <row r="6" spans="1:26" s="6" customFormat="1" ht="65.25" customHeight="1">
      <c r="A6" s="802"/>
      <c r="B6" s="793"/>
      <c r="C6" s="798"/>
      <c r="D6" s="798"/>
      <c r="E6" s="800"/>
      <c r="F6" s="798"/>
      <c r="G6" s="78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88"/>
    </row>
    <row r="7" spans="1:26" s="38" customFormat="1">
      <c r="A7" s="39" t="s">
        <v>37</v>
      </c>
      <c r="B7" s="40"/>
      <c r="C7" s="149"/>
      <c r="D7" s="149"/>
      <c r="E7" s="150"/>
      <c r="F7" s="151">
        <f>F9</f>
        <v>497100</v>
      </c>
      <c r="G7" s="151">
        <f>G9</f>
        <v>0</v>
      </c>
      <c r="H7" s="151">
        <f t="shared" ref="H7:Q7" si="0">H9</f>
        <v>7</v>
      </c>
      <c r="I7" s="151">
        <f t="shared" si="0"/>
        <v>702500</v>
      </c>
      <c r="J7" s="151">
        <f t="shared" si="0"/>
        <v>8</v>
      </c>
      <c r="K7" s="151">
        <f t="shared" si="0"/>
        <v>209500</v>
      </c>
      <c r="L7" s="151">
        <f t="shared" si="0"/>
        <v>4</v>
      </c>
      <c r="M7" s="151">
        <f t="shared" si="0"/>
        <v>103500</v>
      </c>
      <c r="N7" s="151">
        <f t="shared" si="0"/>
        <v>4</v>
      </c>
      <c r="O7" s="151">
        <f t="shared" si="0"/>
        <v>604500</v>
      </c>
      <c r="P7" s="151">
        <f t="shared" si="0"/>
        <v>0</v>
      </c>
      <c r="Q7" s="151">
        <f t="shared" si="0"/>
        <v>0</v>
      </c>
      <c r="R7" s="41">
        <f>H7+J7+L7+N7+P7</f>
        <v>23</v>
      </c>
      <c r="S7" s="41">
        <f>I7+K7+M7+O7+Q7</f>
        <v>1620000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47</v>
      </c>
      <c r="B8" s="8"/>
      <c r="C8" s="87"/>
      <c r="D8" s="87"/>
      <c r="E8" s="88"/>
      <c r="F8" s="89"/>
      <c r="G8" s="90"/>
      <c r="H8" s="215"/>
      <c r="I8" s="214"/>
      <c r="J8" s="215"/>
      <c r="K8" s="214"/>
      <c r="L8" s="214"/>
      <c r="M8" s="214"/>
      <c r="N8" s="215"/>
      <c r="O8" s="214"/>
      <c r="P8" s="215"/>
      <c r="Q8" s="214"/>
      <c r="R8" s="215"/>
      <c r="S8" s="215"/>
      <c r="T8" s="45"/>
      <c r="X8" s="47"/>
    </row>
    <row r="9" spans="1:26" s="1" customFormat="1">
      <c r="A9" s="141" t="s">
        <v>185</v>
      </c>
      <c r="B9" s="142"/>
      <c r="C9" s="154"/>
      <c r="D9" s="154"/>
      <c r="E9" s="156"/>
      <c r="F9" s="156">
        <f>SUM(F10:F19)</f>
        <v>497100</v>
      </c>
      <c r="G9" s="156">
        <f t="shared" ref="G9:Q9" si="1">SUM(G10:G19)</f>
        <v>0</v>
      </c>
      <c r="H9" s="156">
        <f t="shared" si="1"/>
        <v>7</v>
      </c>
      <c r="I9" s="156">
        <f t="shared" si="1"/>
        <v>702500</v>
      </c>
      <c r="J9" s="156">
        <f t="shared" si="1"/>
        <v>8</v>
      </c>
      <c r="K9" s="156">
        <f t="shared" si="1"/>
        <v>209500</v>
      </c>
      <c r="L9" s="156">
        <f t="shared" si="1"/>
        <v>4</v>
      </c>
      <c r="M9" s="156">
        <f t="shared" si="1"/>
        <v>103500</v>
      </c>
      <c r="N9" s="156">
        <f t="shared" si="1"/>
        <v>4</v>
      </c>
      <c r="O9" s="156">
        <f t="shared" si="1"/>
        <v>604500</v>
      </c>
      <c r="P9" s="156">
        <f t="shared" si="1"/>
        <v>0</v>
      </c>
      <c r="Q9" s="156">
        <f t="shared" si="1"/>
        <v>0</v>
      </c>
      <c r="R9" s="97">
        <f>H9+J9+L9+N9+P9</f>
        <v>23</v>
      </c>
      <c r="S9" s="97">
        <f>I9+K9+M9+O9+Q9</f>
        <v>1620000</v>
      </c>
      <c r="T9" s="143"/>
      <c r="U9" s="11"/>
    </row>
    <row r="10" spans="1:26">
      <c r="A10" s="233">
        <v>1</v>
      </c>
      <c r="B10" s="255" t="s">
        <v>632</v>
      </c>
      <c r="C10" s="233">
        <v>1</v>
      </c>
      <c r="D10" s="233" t="s">
        <v>49</v>
      </c>
      <c r="E10" s="234">
        <v>131600</v>
      </c>
      <c r="F10" s="234">
        <f>E10*C10</f>
        <v>131600</v>
      </c>
      <c r="G10" s="256"/>
      <c r="H10" s="160"/>
      <c r="I10" s="257"/>
      <c r="J10" s="160"/>
      <c r="K10" s="257"/>
      <c r="L10" s="257"/>
      <c r="M10" s="257"/>
      <c r="N10" s="160"/>
      <c r="O10" s="257"/>
      <c r="P10" s="160"/>
      <c r="Q10" s="257"/>
      <c r="R10" s="160"/>
      <c r="S10" s="160"/>
      <c r="T10" s="237"/>
      <c r="U10" s="11"/>
    </row>
    <row r="11" spans="1:26" s="633" customFormat="1">
      <c r="A11" s="378">
        <v>2</v>
      </c>
      <c r="B11" s="607" t="s">
        <v>186</v>
      </c>
      <c r="C11" s="378">
        <v>1</v>
      </c>
      <c r="D11" s="378" t="s">
        <v>123</v>
      </c>
      <c r="E11" s="379">
        <v>8900</v>
      </c>
      <c r="F11" s="379">
        <f>E11*C11</f>
        <v>8900</v>
      </c>
      <c r="G11" s="381">
        <v>0</v>
      </c>
      <c r="H11" s="421">
        <v>1</v>
      </c>
      <c r="I11" s="705">
        <v>10500</v>
      </c>
      <c r="J11" s="705">
        <v>1</v>
      </c>
      <c r="K11" s="705">
        <v>12000</v>
      </c>
      <c r="L11" s="421">
        <v>1</v>
      </c>
      <c r="M11" s="705">
        <v>13500</v>
      </c>
      <c r="N11" s="706"/>
      <c r="O11" s="286"/>
      <c r="P11" s="607"/>
      <c r="Q11" s="607"/>
      <c r="R11" s="634">
        <v>3</v>
      </c>
      <c r="S11" s="421"/>
      <c r="T11" s="610">
        <v>6</v>
      </c>
      <c r="U11" s="704">
        <f>SUM(S11:S17)</f>
        <v>0</v>
      </c>
    </row>
    <row r="12" spans="1:26" s="633" customFormat="1">
      <c r="A12" s="233">
        <v>3</v>
      </c>
      <c r="B12" s="607" t="s">
        <v>187</v>
      </c>
      <c r="C12" s="378">
        <v>1</v>
      </c>
      <c r="D12" s="378" t="s">
        <v>123</v>
      </c>
      <c r="E12" s="379">
        <v>15000</v>
      </c>
      <c r="F12" s="379">
        <f t="shared" ref="F12:F14" si="2">E12*C12</f>
        <v>15000</v>
      </c>
      <c r="G12" s="381">
        <v>0</v>
      </c>
      <c r="H12" s="706"/>
      <c r="I12" s="286"/>
      <c r="J12" s="705">
        <v>1</v>
      </c>
      <c r="K12" s="705">
        <v>17500</v>
      </c>
      <c r="L12" s="706"/>
      <c r="M12" s="286"/>
      <c r="N12" s="706"/>
      <c r="O12" s="286"/>
      <c r="P12" s="607"/>
      <c r="Q12" s="607"/>
      <c r="R12" s="634">
        <v>2</v>
      </c>
      <c r="S12" s="421"/>
      <c r="T12" s="610">
        <v>6</v>
      </c>
      <c r="U12" s="617"/>
    </row>
    <row r="13" spans="1:26" s="633" customFormat="1">
      <c r="A13" s="378">
        <v>4</v>
      </c>
      <c r="B13" s="607" t="s">
        <v>129</v>
      </c>
      <c r="C13" s="378">
        <v>7</v>
      </c>
      <c r="D13" s="378" t="s">
        <v>123</v>
      </c>
      <c r="E13" s="379">
        <v>30000</v>
      </c>
      <c r="F13" s="379">
        <f t="shared" si="2"/>
        <v>210000</v>
      </c>
      <c r="G13" s="381">
        <v>0</v>
      </c>
      <c r="H13" s="634">
        <v>4</v>
      </c>
      <c r="I13" s="634">
        <v>120000</v>
      </c>
      <c r="J13" s="634">
        <v>6</v>
      </c>
      <c r="K13" s="634">
        <v>180000</v>
      </c>
      <c r="L13" s="634">
        <v>3</v>
      </c>
      <c r="M13" s="634">
        <v>90000</v>
      </c>
      <c r="N13" s="713">
        <v>1</v>
      </c>
      <c r="O13" s="713">
        <v>30000</v>
      </c>
      <c r="P13" s="607"/>
      <c r="Q13" s="607"/>
      <c r="R13" s="634">
        <v>21</v>
      </c>
      <c r="S13" s="421"/>
      <c r="T13" s="610">
        <v>6</v>
      </c>
      <c r="U13" s="617"/>
    </row>
    <row r="14" spans="1:26" s="633" customFormat="1">
      <c r="A14" s="233">
        <v>5</v>
      </c>
      <c r="B14" s="607" t="s">
        <v>188</v>
      </c>
      <c r="C14" s="378">
        <v>1</v>
      </c>
      <c r="D14" s="378" t="s">
        <v>49</v>
      </c>
      <c r="E14" s="379">
        <v>131600</v>
      </c>
      <c r="F14" s="379">
        <f t="shared" si="2"/>
        <v>131600</v>
      </c>
      <c r="G14" s="381">
        <v>0</v>
      </c>
      <c r="H14" s="706"/>
      <c r="I14" s="706"/>
      <c r="J14" s="706"/>
      <c r="K14" s="706"/>
      <c r="L14" s="706"/>
      <c r="M14" s="706"/>
      <c r="N14" s="706"/>
      <c r="O14" s="706"/>
      <c r="P14" s="607"/>
      <c r="Q14" s="607"/>
      <c r="R14" s="634">
        <v>1</v>
      </c>
      <c r="S14" s="421"/>
      <c r="T14" s="610">
        <v>6</v>
      </c>
      <c r="U14" s="617"/>
    </row>
    <row r="15" spans="1:26" s="633" customFormat="1">
      <c r="A15" s="378">
        <v>6</v>
      </c>
      <c r="B15" s="607" t="s">
        <v>130</v>
      </c>
      <c r="C15" s="118"/>
      <c r="D15" s="118"/>
      <c r="E15" s="117"/>
      <c r="F15" s="117"/>
      <c r="G15" s="464"/>
      <c r="H15" s="421">
        <v>1</v>
      </c>
      <c r="I15" s="421">
        <v>22000</v>
      </c>
      <c r="J15" s="706"/>
      <c r="K15" s="706"/>
      <c r="L15" s="706"/>
      <c r="M15" s="706"/>
      <c r="N15" s="421">
        <v>1</v>
      </c>
      <c r="O15" s="421">
        <v>22000</v>
      </c>
      <c r="P15" s="607"/>
      <c r="Q15" s="607"/>
      <c r="R15" s="634">
        <v>2</v>
      </c>
      <c r="S15" s="421"/>
      <c r="T15" s="610">
        <v>6</v>
      </c>
      <c r="U15" s="617"/>
    </row>
    <row r="16" spans="1:26" s="633" customFormat="1">
      <c r="A16" s="233">
        <v>7</v>
      </c>
      <c r="B16" s="607" t="s">
        <v>189</v>
      </c>
      <c r="C16" s="118"/>
      <c r="D16" s="118"/>
      <c r="E16" s="117"/>
      <c r="F16" s="117"/>
      <c r="G16" s="464"/>
      <c r="H16" s="706"/>
      <c r="I16" s="706"/>
      <c r="J16" s="706"/>
      <c r="K16" s="706"/>
      <c r="L16" s="706"/>
      <c r="M16" s="706"/>
      <c r="N16" s="421">
        <v>1</v>
      </c>
      <c r="O16" s="421">
        <v>2500</v>
      </c>
      <c r="P16" s="607"/>
      <c r="Q16" s="607"/>
      <c r="R16" s="634">
        <v>1</v>
      </c>
      <c r="S16" s="421"/>
      <c r="T16" s="610">
        <v>6</v>
      </c>
      <c r="U16" s="617"/>
    </row>
    <row r="17" spans="1:23" s="710" customFormat="1">
      <c r="A17" s="378">
        <v>8</v>
      </c>
      <c r="B17" s="607" t="s">
        <v>190</v>
      </c>
      <c r="C17" s="118"/>
      <c r="D17" s="118"/>
      <c r="E17" s="117"/>
      <c r="F17" s="117"/>
      <c r="G17" s="464"/>
      <c r="H17" s="619">
        <v>1</v>
      </c>
      <c r="I17" s="714">
        <v>550000</v>
      </c>
      <c r="J17" s="715"/>
      <c r="K17" s="715"/>
      <c r="L17" s="696"/>
      <c r="M17" s="715"/>
      <c r="N17" s="619">
        <v>1</v>
      </c>
      <c r="O17" s="714">
        <v>550000</v>
      </c>
      <c r="P17" s="607"/>
      <c r="Q17" s="607"/>
      <c r="R17" s="716">
        <v>2</v>
      </c>
      <c r="S17" s="421"/>
      <c r="T17" s="610">
        <v>6</v>
      </c>
      <c r="U17" s="709"/>
    </row>
    <row r="18" spans="1:23">
      <c r="A18" s="233">
        <v>9</v>
      </c>
      <c r="B18" s="114"/>
      <c r="C18" s="24"/>
      <c r="D18" s="24"/>
      <c r="E18" s="102"/>
      <c r="F18" s="102">
        <f t="shared" ref="F18:F19" si="3">E18*C18</f>
        <v>0</v>
      </c>
      <c r="G18" s="56"/>
      <c r="H18" s="128"/>
      <c r="I18" s="129"/>
      <c r="J18" s="129"/>
      <c r="K18" s="129"/>
      <c r="L18" s="128"/>
      <c r="M18" s="129"/>
      <c r="N18" s="128"/>
      <c r="O18" s="129"/>
      <c r="P18" s="127"/>
      <c r="Q18" s="127"/>
      <c r="R18" s="26"/>
      <c r="S18" s="26"/>
      <c r="T18" s="48"/>
      <c r="U18" s="11"/>
    </row>
    <row r="19" spans="1:23">
      <c r="A19" s="399">
        <v>10</v>
      </c>
      <c r="B19" s="135"/>
      <c r="C19" s="13"/>
      <c r="D19" s="13"/>
      <c r="E19" s="136"/>
      <c r="F19" s="136">
        <f t="shared" si="3"/>
        <v>0</v>
      </c>
      <c r="G19" s="137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97"/>
      <c r="S19" s="197"/>
      <c r="T19" s="48"/>
      <c r="U19" s="11"/>
    </row>
    <row r="20" spans="1:23" s="12" customFormat="1">
      <c r="G20" s="138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68"/>
    </row>
    <row r="21" spans="1:23" s="14" customFormat="1" ht="20.100000000000001" customHeight="1">
      <c r="A21" s="782" t="s">
        <v>17</v>
      </c>
      <c r="B21" s="782"/>
      <c r="C21" s="782"/>
      <c r="D21" s="782"/>
      <c r="E21" s="782"/>
      <c r="F21" s="782"/>
      <c r="G21" s="782"/>
      <c r="H21" s="782"/>
      <c r="I21" s="782"/>
      <c r="J21" s="782"/>
      <c r="K21" s="782"/>
      <c r="L21" s="782"/>
      <c r="M21" s="782"/>
      <c r="N21" s="782"/>
      <c r="O21" s="782"/>
      <c r="P21" s="782"/>
      <c r="Q21" s="782"/>
      <c r="R21" s="782"/>
      <c r="S21" s="782"/>
      <c r="T21" s="782"/>
      <c r="U21" s="782"/>
      <c r="V21" s="369"/>
      <c r="W21" s="369"/>
    </row>
    <row r="22" spans="1:23" s="14" customFormat="1" ht="20.100000000000001" customHeight="1">
      <c r="A22" s="15" t="s">
        <v>18</v>
      </c>
      <c r="B22" s="803" t="s">
        <v>19</v>
      </c>
      <c r="C22" s="803"/>
      <c r="D22" s="803"/>
      <c r="E22" s="16"/>
      <c r="F22" s="16"/>
      <c r="G22" s="369"/>
      <c r="H22" s="16"/>
      <c r="I22" s="369"/>
      <c r="J22" s="16"/>
      <c r="K22" s="369"/>
      <c r="L22" s="369"/>
      <c r="M22" s="369"/>
      <c r="N22" s="16"/>
      <c r="O22" s="369"/>
      <c r="P22" s="16"/>
      <c r="Q22" s="369"/>
      <c r="R22" s="16"/>
      <c r="S22" s="369"/>
      <c r="T22" s="369"/>
      <c r="U22" s="369"/>
      <c r="V22" s="369"/>
      <c r="W22" s="369"/>
    </row>
    <row r="23" spans="1:23" s="17" customFormat="1" ht="21.75">
      <c r="B23" s="17" t="s">
        <v>20</v>
      </c>
      <c r="G23" s="18"/>
      <c r="H23" s="16"/>
      <c r="I23" s="19"/>
      <c r="J23" s="16"/>
      <c r="K23" s="19"/>
      <c r="L23" s="19"/>
      <c r="M23" s="19"/>
      <c r="N23" s="16"/>
      <c r="O23" s="19"/>
      <c r="P23" s="16"/>
      <c r="Q23" s="19"/>
      <c r="R23" s="16"/>
      <c r="S23" s="19"/>
      <c r="T23" s="19"/>
    </row>
    <row r="24" spans="1:23">
      <c r="H24" s="57"/>
      <c r="I24" s="58"/>
      <c r="J24" s="57"/>
      <c r="K24" s="58"/>
      <c r="L24" s="58"/>
      <c r="M24" s="58"/>
      <c r="N24" s="57"/>
      <c r="O24" s="58"/>
      <c r="P24" s="57"/>
      <c r="Q24" s="58"/>
      <c r="R24" s="57"/>
      <c r="S24" s="58"/>
      <c r="T24" s="48"/>
    </row>
    <row r="25" spans="1:23">
      <c r="H25" s="57"/>
      <c r="I25" s="58"/>
      <c r="J25" s="57"/>
      <c r="K25" s="58"/>
      <c r="L25" s="58"/>
      <c r="M25" s="58"/>
      <c r="N25" s="57"/>
      <c r="O25" s="58"/>
      <c r="P25" s="57"/>
      <c r="Q25" s="58"/>
      <c r="R25" s="57"/>
      <c r="S25" s="58"/>
      <c r="T25" s="64"/>
    </row>
    <row r="26" spans="1:23">
      <c r="H26" s="51"/>
      <c r="I26" s="52"/>
      <c r="J26" s="51"/>
      <c r="K26" s="52"/>
      <c r="L26" s="52"/>
      <c r="M26" s="52"/>
      <c r="N26" s="51"/>
      <c r="O26" s="52"/>
      <c r="P26" s="51"/>
      <c r="Q26" s="52"/>
      <c r="R26" s="51"/>
      <c r="S26" s="52"/>
      <c r="T26" s="52"/>
    </row>
    <row r="27" spans="1:23">
      <c r="H27" s="54"/>
      <c r="I27" s="62"/>
      <c r="J27" s="54"/>
      <c r="K27" s="62"/>
      <c r="L27" s="62"/>
      <c r="M27" s="62"/>
      <c r="N27" s="54"/>
      <c r="O27" s="62"/>
      <c r="P27" s="54"/>
      <c r="Q27" s="62"/>
      <c r="R27" s="54"/>
      <c r="S27" s="62"/>
      <c r="T27" s="53"/>
    </row>
    <row r="28" spans="1:23">
      <c r="H28" s="57"/>
      <c r="I28" s="48"/>
      <c r="J28" s="57"/>
      <c r="K28" s="48"/>
      <c r="L28" s="48"/>
      <c r="M28" s="48"/>
      <c r="N28" s="57"/>
      <c r="O28" s="48"/>
      <c r="P28" s="57"/>
      <c r="Q28" s="48"/>
      <c r="R28" s="57"/>
      <c r="S28" s="48"/>
    </row>
    <row r="29" spans="1:23">
      <c r="H29" s="57"/>
      <c r="I29" s="48"/>
      <c r="J29" s="57"/>
      <c r="K29" s="48"/>
      <c r="L29" s="48"/>
      <c r="M29" s="48"/>
      <c r="N29" s="57"/>
      <c r="O29" s="48"/>
      <c r="P29" s="57"/>
      <c r="Q29" s="48"/>
      <c r="R29" s="57"/>
      <c r="S29" s="48"/>
      <c r="T29" s="369"/>
    </row>
    <row r="30" spans="1:23">
      <c r="H30" s="57"/>
      <c r="I30" s="48"/>
      <c r="J30" s="57"/>
      <c r="K30" s="48"/>
      <c r="L30" s="48"/>
      <c r="M30" s="48"/>
      <c r="N30" s="57"/>
      <c r="O30" s="48"/>
      <c r="P30" s="57"/>
      <c r="Q30" s="48"/>
      <c r="R30" s="57"/>
      <c r="S30" s="48"/>
      <c r="T30" s="19"/>
    </row>
    <row r="31" spans="1:23">
      <c r="H31" s="57"/>
      <c r="I31" s="48"/>
      <c r="J31" s="57"/>
      <c r="K31" s="48"/>
      <c r="L31" s="48"/>
      <c r="M31" s="48"/>
      <c r="N31" s="57"/>
      <c r="O31" s="48"/>
      <c r="P31" s="57"/>
      <c r="Q31" s="48"/>
      <c r="R31" s="57"/>
      <c r="S31" s="48"/>
      <c r="T31" s="48"/>
    </row>
    <row r="32" spans="1:23">
      <c r="H32" s="57"/>
      <c r="I32" s="48"/>
      <c r="J32" s="57"/>
      <c r="K32" s="48"/>
      <c r="L32" s="48"/>
      <c r="M32" s="48"/>
      <c r="N32" s="57"/>
      <c r="O32" s="48"/>
      <c r="P32" s="57"/>
      <c r="Q32" s="48"/>
      <c r="R32" s="57"/>
      <c r="S32" s="48"/>
      <c r="T32" s="26"/>
    </row>
    <row r="33" spans="8:20">
      <c r="H33" s="57"/>
      <c r="I33" s="48"/>
      <c r="J33" s="57"/>
      <c r="K33" s="48"/>
      <c r="L33" s="48"/>
      <c r="M33" s="48"/>
      <c r="N33" s="57"/>
      <c r="O33" s="48"/>
      <c r="P33" s="57"/>
      <c r="Q33" s="48"/>
      <c r="R33" s="57"/>
      <c r="S33" s="48"/>
      <c r="T33" s="26"/>
    </row>
    <row r="34" spans="8:20">
      <c r="H34" s="57"/>
      <c r="I34" s="48"/>
      <c r="J34" s="57"/>
      <c r="K34" s="48"/>
      <c r="L34" s="48"/>
      <c r="M34" s="48"/>
      <c r="N34" s="57"/>
      <c r="O34" s="48"/>
      <c r="P34" s="57"/>
      <c r="Q34" s="48"/>
      <c r="R34" s="57"/>
      <c r="S34" s="48"/>
      <c r="T34" s="26"/>
    </row>
    <row r="35" spans="8:20">
      <c r="H35" s="57"/>
      <c r="I35" s="48"/>
      <c r="J35" s="57"/>
      <c r="K35" s="48"/>
      <c r="L35" s="48"/>
      <c r="M35" s="48"/>
      <c r="N35" s="57"/>
      <c r="O35" s="48"/>
      <c r="P35" s="57"/>
      <c r="Q35" s="48"/>
      <c r="R35" s="57"/>
      <c r="S35" s="48"/>
      <c r="T35" s="26"/>
    </row>
    <row r="36" spans="8:20">
      <c r="H36" s="57"/>
      <c r="I36" s="48"/>
      <c r="J36" s="57"/>
      <c r="K36" s="48"/>
      <c r="L36" s="48"/>
      <c r="M36" s="48"/>
      <c r="N36" s="57"/>
      <c r="O36" s="48"/>
      <c r="P36" s="57"/>
      <c r="Q36" s="48"/>
      <c r="R36" s="57"/>
      <c r="S36" s="48"/>
      <c r="T36" s="56"/>
    </row>
    <row r="37" spans="8:20">
      <c r="H37" s="57"/>
      <c r="I37" s="48"/>
      <c r="J37" s="57"/>
      <c r="K37" s="48"/>
      <c r="L37" s="48"/>
      <c r="M37" s="48"/>
      <c r="N37" s="57"/>
      <c r="O37" s="48"/>
      <c r="P37" s="57"/>
      <c r="Q37" s="48"/>
      <c r="R37" s="57"/>
      <c r="S37" s="48"/>
      <c r="T37" s="58"/>
    </row>
    <row r="38" spans="8:20">
      <c r="H38" s="57"/>
      <c r="I38" s="48"/>
      <c r="J38" s="57"/>
      <c r="K38" s="48"/>
      <c r="L38" s="48"/>
      <c r="M38" s="48"/>
      <c r="N38" s="57"/>
      <c r="O38" s="48"/>
      <c r="P38" s="57"/>
      <c r="Q38" s="48"/>
      <c r="R38" s="57"/>
      <c r="S38" s="48"/>
      <c r="T38" s="58"/>
    </row>
    <row r="39" spans="8:20">
      <c r="H39" s="65"/>
      <c r="I39" s="59"/>
      <c r="J39" s="65"/>
      <c r="K39" s="59"/>
      <c r="L39" s="59"/>
      <c r="M39" s="59"/>
      <c r="N39" s="65"/>
      <c r="O39" s="59"/>
      <c r="P39" s="65"/>
      <c r="Q39" s="59"/>
      <c r="R39" s="65"/>
      <c r="S39" s="59"/>
      <c r="T39" s="48"/>
    </row>
    <row r="40" spans="8:20">
      <c r="T40" s="49"/>
    </row>
    <row r="41" spans="8:20">
      <c r="T41" s="69"/>
    </row>
    <row r="42" spans="8:20">
      <c r="T42" s="62"/>
    </row>
    <row r="43" spans="8:20">
      <c r="T43" s="48"/>
    </row>
    <row r="44" spans="8:20">
      <c r="T44" s="48"/>
    </row>
    <row r="45" spans="8:20">
      <c r="T45" s="48"/>
    </row>
    <row r="46" spans="8:20">
      <c r="T46" s="70"/>
    </row>
    <row r="47" spans="8:20">
      <c r="T47" s="68"/>
    </row>
    <row r="49" spans="20:20">
      <c r="T49" s="369"/>
    </row>
    <row r="50" spans="20:20">
      <c r="T50" s="19"/>
    </row>
    <row r="51" spans="20:20">
      <c r="T51" s="59"/>
    </row>
    <row r="54" spans="20:20">
      <c r="T54" s="369"/>
    </row>
    <row r="55" spans="20:20">
      <c r="T55" s="19"/>
    </row>
    <row r="57" spans="20:20">
      <c r="T57" s="369"/>
    </row>
    <row r="58" spans="20:20">
      <c r="T58" s="19"/>
    </row>
  </sheetData>
  <mergeCells count="19">
    <mergeCell ref="A21:U21"/>
    <mergeCell ref="B22:D22"/>
    <mergeCell ref="G5:G6"/>
    <mergeCell ref="H5:I5"/>
    <mergeCell ref="J5:K5"/>
    <mergeCell ref="L5:M5"/>
    <mergeCell ref="N5:O5"/>
    <mergeCell ref="P5:Q5"/>
    <mergeCell ref="T4:T6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9" right="0.28999999999999998" top="0.38" bottom="0.41" header="0.39370078740157483" footer="0.23622047244094491"/>
  <pageSetup paperSize="9" scale="60" orientation="landscape" r:id="rId1"/>
  <headerFooter alignWithMargins="0">
    <oddFooter>&amp;C&amp;P/&amp;N&amp;R&amp;A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02100-2104-4DD9-839B-D15BE6AB364B}">
  <sheetPr>
    <tabColor rgb="FF92D050"/>
  </sheetPr>
  <dimension ref="A1:Z33"/>
  <sheetViews>
    <sheetView view="pageBreakPreview" zoomScaleSheetLayoutView="100" workbookViewId="0">
      <selection activeCell="K17" sqref="K17"/>
    </sheetView>
  </sheetViews>
  <sheetFormatPr defaultColWidth="8.109375" defaultRowHeight="24"/>
  <cols>
    <col min="1" max="1" width="4.6640625" style="2" customWidth="1"/>
    <col min="2" max="2" width="41.44140625" style="2" customWidth="1"/>
    <col min="3" max="4" width="7" style="2" customWidth="1"/>
    <col min="5" max="5" width="12.5546875" style="2" customWidth="1"/>
    <col min="6" max="6" width="13" style="2" customWidth="1"/>
    <col min="7" max="7" width="10.6640625" style="126" customWidth="1"/>
    <col min="8" max="8" width="6.33203125" style="66" customWidth="1"/>
    <col min="9" max="9" width="7.6640625" style="67" bestFit="1" customWidth="1"/>
    <col min="10" max="10" width="6.33203125" style="66" customWidth="1"/>
    <col min="11" max="11" width="7.6640625" style="67" bestFit="1" customWidth="1"/>
    <col min="12" max="12" width="6.33203125" style="67" customWidth="1"/>
    <col min="13" max="13" width="7.6640625" style="67" bestFit="1" customWidth="1"/>
    <col min="14" max="14" width="6.33203125" style="66" customWidth="1"/>
    <col min="15" max="15" width="7.6640625" style="67" bestFit="1" customWidth="1"/>
    <col min="16" max="16" width="6.33203125" style="66" customWidth="1"/>
    <col min="17" max="17" width="6.33203125" style="67" customWidth="1"/>
    <col min="18" max="18" width="6.33203125" style="66" customWidth="1"/>
    <col min="19" max="19" width="9" style="67" bestFit="1" customWidth="1"/>
    <col min="20" max="20" width="9.88671875" style="67" customWidth="1"/>
    <col min="21" max="21" width="11.77734375" style="2" customWidth="1"/>
    <col min="22" max="22" width="10.33203125" style="2" bestFit="1" customWidth="1"/>
    <col min="23" max="23" width="8.77734375" style="2" bestFit="1" customWidth="1"/>
    <col min="24" max="24" width="12.5546875" style="2" customWidth="1"/>
    <col min="25" max="25" width="19.44140625" style="2" customWidth="1"/>
    <col min="26" max="26" width="13.6640625" style="2" customWidth="1"/>
    <col min="27" max="16384" width="8.109375" style="2"/>
  </cols>
  <sheetData>
    <row r="1" spans="1:26" s="75" customFormat="1" ht="27.75">
      <c r="A1" s="71" t="s">
        <v>640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41</v>
      </c>
      <c r="U1" s="73"/>
      <c r="V1" s="73"/>
      <c r="W1" s="73"/>
      <c r="X1" s="73"/>
    </row>
    <row r="2" spans="1:26" s="75" customFormat="1" ht="27.75">
      <c r="A2" s="789" t="s">
        <v>565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801" t="s">
        <v>1</v>
      </c>
      <c r="B4" s="792" t="s">
        <v>2</v>
      </c>
      <c r="C4" s="794" t="s">
        <v>641</v>
      </c>
      <c r="D4" s="795"/>
      <c r="E4" s="795"/>
      <c r="F4" s="795"/>
      <c r="G4" s="796"/>
      <c r="H4" s="785" t="s">
        <v>3</v>
      </c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8" t="s">
        <v>4</v>
      </c>
    </row>
    <row r="5" spans="1:26" s="6" customFormat="1" ht="24" customHeight="1">
      <c r="A5" s="801"/>
      <c r="B5" s="792"/>
      <c r="C5" s="797" t="s">
        <v>43</v>
      </c>
      <c r="D5" s="797" t="s">
        <v>44</v>
      </c>
      <c r="E5" s="799" t="s">
        <v>45</v>
      </c>
      <c r="F5" s="797" t="s">
        <v>46</v>
      </c>
      <c r="G5" s="783" t="s">
        <v>642</v>
      </c>
      <c r="H5" s="785">
        <v>2566</v>
      </c>
      <c r="I5" s="785"/>
      <c r="J5" s="785">
        <v>2567</v>
      </c>
      <c r="K5" s="785"/>
      <c r="L5" s="786">
        <v>2568</v>
      </c>
      <c r="M5" s="787"/>
      <c r="N5" s="785">
        <v>2569</v>
      </c>
      <c r="O5" s="785"/>
      <c r="P5" s="785">
        <v>2570</v>
      </c>
      <c r="Q5" s="785"/>
      <c r="R5" s="785" t="s">
        <v>5</v>
      </c>
      <c r="S5" s="785"/>
      <c r="T5" s="788"/>
    </row>
    <row r="6" spans="1:26" s="6" customFormat="1" ht="65.25" customHeight="1">
      <c r="A6" s="802"/>
      <c r="B6" s="793"/>
      <c r="C6" s="798"/>
      <c r="D6" s="798"/>
      <c r="E6" s="800"/>
      <c r="F6" s="798"/>
      <c r="G6" s="78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88"/>
    </row>
    <row r="7" spans="1:26" s="38" customFormat="1">
      <c r="A7" s="39" t="s">
        <v>37</v>
      </c>
      <c r="B7" s="40"/>
      <c r="C7" s="149"/>
      <c r="D7" s="149"/>
      <c r="E7" s="150"/>
      <c r="F7" s="151">
        <f>F9</f>
        <v>856200</v>
      </c>
      <c r="G7" s="151">
        <f t="shared" ref="G7:Q7" si="0">G9</f>
        <v>0</v>
      </c>
      <c r="H7" s="151">
        <f t="shared" si="0"/>
        <v>0</v>
      </c>
      <c r="I7" s="151">
        <f t="shared" si="0"/>
        <v>890100</v>
      </c>
      <c r="J7" s="151">
        <f t="shared" si="0"/>
        <v>0</v>
      </c>
      <c r="K7" s="151">
        <f t="shared" si="0"/>
        <v>890100</v>
      </c>
      <c r="L7" s="151">
        <f t="shared" si="0"/>
        <v>0</v>
      </c>
      <c r="M7" s="151">
        <f t="shared" si="0"/>
        <v>890100</v>
      </c>
      <c r="N7" s="151">
        <f t="shared" si="0"/>
        <v>0</v>
      </c>
      <c r="O7" s="151">
        <f t="shared" si="0"/>
        <v>890100</v>
      </c>
      <c r="P7" s="151">
        <f t="shared" si="0"/>
        <v>0</v>
      </c>
      <c r="Q7" s="151">
        <f t="shared" si="0"/>
        <v>0</v>
      </c>
      <c r="R7" s="41">
        <f>H7+J7+L7+N7+P7</f>
        <v>0</v>
      </c>
      <c r="S7" s="41">
        <f>I7+K7+M7+O7+Q7</f>
        <v>3560400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47</v>
      </c>
      <c r="B8" s="8"/>
      <c r="C8" s="87"/>
      <c r="D8" s="87"/>
      <c r="E8" s="88"/>
      <c r="F8" s="89"/>
      <c r="G8" s="90"/>
      <c r="H8" s="215"/>
      <c r="I8" s="214"/>
      <c r="J8" s="215"/>
      <c r="K8" s="214"/>
      <c r="L8" s="214"/>
      <c r="M8" s="214"/>
      <c r="N8" s="215"/>
      <c r="O8" s="214"/>
      <c r="P8" s="215"/>
      <c r="Q8" s="214"/>
      <c r="R8" s="215"/>
      <c r="S8" s="215"/>
      <c r="T8" s="45"/>
      <c r="X8" s="47"/>
    </row>
    <row r="9" spans="1:26" s="1" customFormat="1">
      <c r="A9" s="141" t="s">
        <v>213</v>
      </c>
      <c r="B9" s="142"/>
      <c r="C9" s="154"/>
      <c r="D9" s="154"/>
      <c r="E9" s="156"/>
      <c r="F9" s="156">
        <f>SUM(F10:F18)</f>
        <v>856200</v>
      </c>
      <c r="G9" s="156">
        <f>SUM(G10:G18)</f>
        <v>0</v>
      </c>
      <c r="H9" s="156">
        <f t="shared" ref="H9:Q9" si="1">SUM(H10:H18)</f>
        <v>0</v>
      </c>
      <c r="I9" s="156">
        <f t="shared" si="1"/>
        <v>890100</v>
      </c>
      <c r="J9" s="156">
        <f t="shared" si="1"/>
        <v>0</v>
      </c>
      <c r="K9" s="156">
        <f t="shared" si="1"/>
        <v>890100</v>
      </c>
      <c r="L9" s="156">
        <f t="shared" si="1"/>
        <v>0</v>
      </c>
      <c r="M9" s="156">
        <f t="shared" si="1"/>
        <v>890100</v>
      </c>
      <c r="N9" s="156">
        <f t="shared" si="1"/>
        <v>0</v>
      </c>
      <c r="O9" s="156">
        <f t="shared" si="1"/>
        <v>890100</v>
      </c>
      <c r="P9" s="156">
        <f t="shared" si="1"/>
        <v>0</v>
      </c>
      <c r="Q9" s="156">
        <f t="shared" si="1"/>
        <v>0</v>
      </c>
      <c r="R9" s="97">
        <f>H9+J9+L9+N9</f>
        <v>0</v>
      </c>
      <c r="S9" s="97">
        <f>I9+K9+M9+O9</f>
        <v>3560400</v>
      </c>
      <c r="T9" s="143"/>
      <c r="U9" s="11"/>
    </row>
    <row r="10" spans="1:26" s="12" customFormat="1">
      <c r="A10" s="103">
        <v>1</v>
      </c>
      <c r="B10" s="108" t="s">
        <v>214</v>
      </c>
      <c r="C10" s="103">
        <v>1</v>
      </c>
      <c r="D10" s="103" t="s">
        <v>49</v>
      </c>
      <c r="E10" s="166">
        <v>498200</v>
      </c>
      <c r="F10" s="166">
        <f>C10*E10</f>
        <v>498200</v>
      </c>
      <c r="G10" s="107"/>
      <c r="H10" s="196" t="s">
        <v>51</v>
      </c>
      <c r="I10" s="239">
        <v>498200</v>
      </c>
      <c r="J10" s="196" t="s">
        <v>51</v>
      </c>
      <c r="K10" s="239">
        <v>498200</v>
      </c>
      <c r="L10" s="196" t="s">
        <v>51</v>
      </c>
      <c r="M10" s="239">
        <v>498200</v>
      </c>
      <c r="N10" s="239" t="s">
        <v>51</v>
      </c>
      <c r="O10" s="239">
        <v>498200</v>
      </c>
      <c r="P10" s="160"/>
      <c r="Q10" s="257"/>
      <c r="R10" s="160"/>
      <c r="S10" s="160"/>
      <c r="T10" s="116">
        <v>6</v>
      </c>
      <c r="U10" s="11"/>
    </row>
    <row r="11" spans="1:26" s="12" customFormat="1">
      <c r="A11" s="233">
        <v>2</v>
      </c>
      <c r="B11" s="255" t="s">
        <v>633</v>
      </c>
      <c r="C11" s="233">
        <v>1</v>
      </c>
      <c r="D11" s="233" t="s">
        <v>49</v>
      </c>
      <c r="E11" s="234">
        <v>173900</v>
      </c>
      <c r="F11" s="234">
        <f>E11*C11</f>
        <v>173900</v>
      </c>
      <c r="G11" s="256"/>
      <c r="H11" s="196" t="s">
        <v>51</v>
      </c>
      <c r="I11" s="239">
        <v>173900</v>
      </c>
      <c r="J11" s="196" t="s">
        <v>51</v>
      </c>
      <c r="K11" s="239">
        <v>173900</v>
      </c>
      <c r="L11" s="196" t="s">
        <v>51</v>
      </c>
      <c r="M11" s="239">
        <v>173900</v>
      </c>
      <c r="N11" s="239" t="s">
        <v>51</v>
      </c>
      <c r="O11" s="239">
        <v>173900</v>
      </c>
      <c r="P11" s="128"/>
      <c r="Q11" s="129"/>
      <c r="R11" s="26"/>
      <c r="S11" s="26"/>
      <c r="T11" s="116">
        <v>6</v>
      </c>
      <c r="U11" s="11"/>
    </row>
    <row r="12" spans="1:26" s="165" customFormat="1">
      <c r="A12" s="103">
        <v>3</v>
      </c>
      <c r="B12" s="133" t="s">
        <v>634</v>
      </c>
      <c r="C12" s="121">
        <v>1</v>
      </c>
      <c r="D12" s="121" t="s">
        <v>49</v>
      </c>
      <c r="E12" s="134">
        <v>90300</v>
      </c>
      <c r="F12" s="234">
        <f t="shared" ref="F12:F13" si="2">E12*C12</f>
        <v>90300</v>
      </c>
      <c r="G12" s="258"/>
      <c r="H12" s="196" t="s">
        <v>51</v>
      </c>
      <c r="I12" s="239">
        <v>90300</v>
      </c>
      <c r="J12" s="196" t="s">
        <v>51</v>
      </c>
      <c r="K12" s="239">
        <v>90300</v>
      </c>
      <c r="L12" s="196" t="s">
        <v>51</v>
      </c>
      <c r="M12" s="239">
        <v>90300</v>
      </c>
      <c r="N12" s="239" t="s">
        <v>51</v>
      </c>
      <c r="O12" s="239">
        <v>90300</v>
      </c>
      <c r="P12" s="161"/>
      <c r="Q12" s="161"/>
      <c r="R12" s="197"/>
      <c r="S12" s="197"/>
      <c r="T12" s="294">
        <v>6</v>
      </c>
      <c r="U12" s="260"/>
    </row>
    <row r="13" spans="1:26" s="717" customFormat="1">
      <c r="A13" s="233">
        <v>4</v>
      </c>
      <c r="B13" s="133" t="s">
        <v>635</v>
      </c>
      <c r="C13" s="121">
        <v>1</v>
      </c>
      <c r="D13" s="121" t="s">
        <v>49</v>
      </c>
      <c r="E13" s="134">
        <v>93800</v>
      </c>
      <c r="F13" s="134">
        <f t="shared" si="2"/>
        <v>93800</v>
      </c>
      <c r="G13" s="258"/>
      <c r="H13" s="162" t="s">
        <v>51</v>
      </c>
      <c r="I13" s="292">
        <v>93800</v>
      </c>
      <c r="J13" s="161" t="s">
        <v>51</v>
      </c>
      <c r="K13" s="292">
        <v>93800</v>
      </c>
      <c r="L13" s="162" t="s">
        <v>51</v>
      </c>
      <c r="M13" s="292">
        <v>93800</v>
      </c>
      <c r="N13" s="296" t="s">
        <v>51</v>
      </c>
      <c r="O13" s="292">
        <v>93800</v>
      </c>
      <c r="P13" s="197"/>
      <c r="Q13" s="197"/>
      <c r="R13" s="197"/>
      <c r="S13" s="197"/>
      <c r="T13" s="116">
        <v>6</v>
      </c>
      <c r="U13" s="285"/>
    </row>
    <row r="14" spans="1:26" s="293" customFormat="1" ht="27" customHeight="1">
      <c r="A14" s="24">
        <v>5</v>
      </c>
      <c r="B14" s="114" t="s">
        <v>241</v>
      </c>
      <c r="C14" s="378"/>
      <c r="D14" s="378"/>
      <c r="E14" s="379"/>
      <c r="F14" s="379"/>
      <c r="G14" s="381"/>
      <c r="H14" s="719" t="s">
        <v>39</v>
      </c>
      <c r="I14" s="720">
        <v>15000</v>
      </c>
      <c r="J14" s="719" t="s">
        <v>39</v>
      </c>
      <c r="K14" s="720">
        <v>15000</v>
      </c>
      <c r="L14" s="719" t="s">
        <v>39</v>
      </c>
      <c r="M14" s="720">
        <v>15000</v>
      </c>
      <c r="N14" s="719" t="s">
        <v>39</v>
      </c>
      <c r="O14" s="720">
        <v>15000</v>
      </c>
      <c r="P14" s="127"/>
      <c r="Q14" s="127"/>
      <c r="R14" s="110"/>
      <c r="S14" s="286"/>
      <c r="T14" s="116">
        <v>6</v>
      </c>
      <c r="U14" s="285"/>
    </row>
    <row r="15" spans="1:26" s="12" customFormat="1" ht="26.25" customHeight="1">
      <c r="A15" s="24">
        <v>6</v>
      </c>
      <c r="B15" s="114" t="s">
        <v>242</v>
      </c>
      <c r="C15" s="378"/>
      <c r="D15" s="378"/>
      <c r="E15" s="379"/>
      <c r="F15" s="379"/>
      <c r="G15" s="381"/>
      <c r="H15" s="719" t="s">
        <v>39</v>
      </c>
      <c r="I15" s="720">
        <v>10000</v>
      </c>
      <c r="J15" s="720" t="s">
        <v>39</v>
      </c>
      <c r="K15" s="720">
        <v>10000</v>
      </c>
      <c r="L15" s="719" t="s">
        <v>39</v>
      </c>
      <c r="M15" s="720">
        <v>10000</v>
      </c>
      <c r="N15" s="719" t="s">
        <v>39</v>
      </c>
      <c r="O15" s="720">
        <v>10000</v>
      </c>
      <c r="P15" s="597"/>
      <c r="Q15" s="597"/>
      <c r="R15" s="110"/>
      <c r="S15" s="286"/>
      <c r="T15" s="294">
        <v>6</v>
      </c>
    </row>
    <row r="16" spans="1:26" s="295" customFormat="1">
      <c r="A16" s="24">
        <v>7</v>
      </c>
      <c r="B16" s="694" t="s">
        <v>243</v>
      </c>
      <c r="C16" s="378"/>
      <c r="D16" s="378"/>
      <c r="E16" s="379"/>
      <c r="F16" s="379"/>
      <c r="G16" s="381"/>
      <c r="H16" s="286" t="s">
        <v>39</v>
      </c>
      <c r="I16" s="706">
        <v>8900</v>
      </c>
      <c r="J16" s="706" t="s">
        <v>39</v>
      </c>
      <c r="K16" s="706">
        <v>8900</v>
      </c>
      <c r="L16" s="286" t="s">
        <v>39</v>
      </c>
      <c r="M16" s="706">
        <v>8900</v>
      </c>
      <c r="N16" s="286" t="s">
        <v>39</v>
      </c>
      <c r="O16" s="706">
        <v>8900</v>
      </c>
      <c r="P16" s="721"/>
      <c r="Q16" s="721"/>
      <c r="R16" s="702"/>
      <c r="S16" s="286"/>
      <c r="T16" s="294">
        <v>6</v>
      </c>
      <c r="U16" s="370"/>
      <c r="V16" s="370"/>
      <c r="W16" s="370"/>
    </row>
    <row r="17" spans="1:23" s="12" customFormat="1">
      <c r="A17" s="233">
        <v>8</v>
      </c>
      <c r="B17" s="108"/>
      <c r="C17" s="103"/>
      <c r="D17" s="103"/>
      <c r="E17" s="166"/>
      <c r="F17" s="166">
        <f>E17*C17</f>
        <v>0</v>
      </c>
      <c r="G17" s="107"/>
      <c r="H17" s="711"/>
      <c r="I17" s="718"/>
      <c r="J17" s="711"/>
      <c r="K17" s="712"/>
      <c r="L17" s="712"/>
      <c r="M17" s="712"/>
      <c r="N17" s="711"/>
      <c r="O17" s="712"/>
      <c r="P17" s="711"/>
      <c r="Q17" s="712"/>
      <c r="R17" s="147"/>
      <c r="S17" s="147"/>
      <c r="T17" s="48"/>
      <c r="U17" s="11"/>
    </row>
    <row r="18" spans="1:23" s="165" customFormat="1">
      <c r="A18" s="288">
        <v>9</v>
      </c>
      <c r="B18" s="299"/>
      <c r="C18" s="288"/>
      <c r="D18" s="288"/>
      <c r="E18" s="459"/>
      <c r="F18" s="459">
        <f t="shared" ref="F18" si="3">E18*C18</f>
        <v>0</v>
      </c>
      <c r="G18" s="460"/>
      <c r="H18" s="700"/>
      <c r="I18" s="700"/>
      <c r="J18" s="700"/>
      <c r="K18" s="700"/>
      <c r="L18" s="700"/>
      <c r="M18" s="700"/>
      <c r="N18" s="700"/>
      <c r="O18" s="700"/>
      <c r="P18" s="700"/>
      <c r="Q18" s="700"/>
      <c r="R18" s="145"/>
      <c r="S18" s="145"/>
      <c r="T18" s="62"/>
      <c r="U18" s="260"/>
    </row>
    <row r="19" spans="1:23" s="12" customFormat="1">
      <c r="G19" s="138"/>
      <c r="H19" s="169"/>
      <c r="I19" s="60"/>
      <c r="J19" s="169"/>
      <c r="K19" s="60"/>
      <c r="L19" s="60"/>
      <c r="M19" s="60"/>
      <c r="N19" s="169"/>
      <c r="O19" s="60"/>
      <c r="P19" s="169"/>
      <c r="Q19" s="60"/>
      <c r="R19" s="169"/>
      <c r="S19" s="60"/>
      <c r="T19" s="68"/>
    </row>
    <row r="20" spans="1:23" s="14" customFormat="1" ht="20.100000000000001" customHeight="1">
      <c r="A20" s="782" t="s">
        <v>17</v>
      </c>
      <c r="B20" s="782"/>
      <c r="C20" s="782"/>
      <c r="D20" s="782"/>
      <c r="E20" s="782"/>
      <c r="F20" s="782"/>
      <c r="G20" s="782"/>
      <c r="H20" s="782"/>
      <c r="I20" s="782"/>
      <c r="J20" s="782"/>
      <c r="K20" s="782"/>
      <c r="L20" s="782"/>
      <c r="M20" s="782"/>
      <c r="N20" s="782"/>
      <c r="O20" s="782"/>
      <c r="P20" s="782"/>
      <c r="Q20" s="782"/>
      <c r="R20" s="782"/>
      <c r="S20" s="782"/>
      <c r="T20" s="782"/>
      <c r="U20" s="782"/>
      <c r="V20" s="369"/>
      <c r="W20" s="369"/>
    </row>
    <row r="21" spans="1:23" s="14" customFormat="1" ht="20.100000000000001" customHeight="1">
      <c r="A21" s="15" t="s">
        <v>18</v>
      </c>
      <c r="B21" s="803" t="s">
        <v>19</v>
      </c>
      <c r="C21" s="803"/>
      <c r="D21" s="803"/>
      <c r="E21" s="16"/>
      <c r="F21" s="16"/>
      <c r="G21" s="369"/>
      <c r="H21" s="16"/>
      <c r="I21" s="369"/>
      <c r="J21" s="16"/>
      <c r="K21" s="369"/>
      <c r="L21" s="369"/>
      <c r="M21" s="369"/>
      <c r="N21" s="16"/>
      <c r="O21" s="369"/>
      <c r="P21" s="16"/>
      <c r="Q21" s="369"/>
      <c r="R21" s="16"/>
      <c r="S21" s="369"/>
      <c r="T21" s="369"/>
      <c r="U21" s="369"/>
      <c r="V21" s="369"/>
      <c r="W21" s="369"/>
    </row>
    <row r="22" spans="1:23" s="17" customFormat="1" ht="21.75">
      <c r="B22" s="17" t="s">
        <v>20</v>
      </c>
      <c r="G22" s="18"/>
      <c r="H22" s="16"/>
      <c r="I22" s="19"/>
      <c r="J22" s="16"/>
      <c r="K22" s="19"/>
      <c r="L22" s="19"/>
      <c r="M22" s="19"/>
      <c r="N22" s="16"/>
      <c r="O22" s="19"/>
      <c r="P22" s="16"/>
      <c r="Q22" s="19"/>
      <c r="R22" s="16"/>
      <c r="S22" s="19"/>
      <c r="T22" s="19"/>
    </row>
    <row r="23" spans="1:23">
      <c r="H23" s="57"/>
      <c r="I23" s="58"/>
      <c r="J23" s="57"/>
      <c r="K23" s="58"/>
      <c r="L23" s="58"/>
      <c r="M23" s="58"/>
      <c r="N23" s="57"/>
      <c r="O23" s="58"/>
      <c r="P23" s="57"/>
      <c r="Q23" s="58"/>
      <c r="R23" s="57"/>
      <c r="S23" s="58"/>
      <c r="T23" s="48"/>
    </row>
    <row r="24" spans="1:23">
      <c r="T24" s="369"/>
    </row>
    <row r="25" spans="1:23">
      <c r="T25" s="19"/>
    </row>
    <row r="26" spans="1:23">
      <c r="T26" s="59"/>
    </row>
    <row r="29" spans="1:23">
      <c r="T29" s="369"/>
    </row>
    <row r="30" spans="1:23">
      <c r="T30" s="19"/>
    </row>
    <row r="32" spans="1:23">
      <c r="T32" s="369"/>
    </row>
    <row r="33" spans="20:20">
      <c r="T33" s="19"/>
    </row>
  </sheetData>
  <mergeCells count="19">
    <mergeCell ref="A20:U20"/>
    <mergeCell ref="B21:D21"/>
    <mergeCell ref="G5:G6"/>
    <mergeCell ref="H5:I5"/>
    <mergeCell ref="J5:K5"/>
    <mergeCell ref="L5:M5"/>
    <mergeCell ref="N5:O5"/>
    <mergeCell ref="P5:Q5"/>
    <mergeCell ref="T4:T6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9" right="0.28999999999999998" top="0.38" bottom="0.41" header="0.39370078740157483" footer="0.23622047244094491"/>
  <pageSetup paperSize="9" scale="62" orientation="landscape" r:id="rId1"/>
  <headerFooter alignWithMargins="0">
    <oddFooter>&amp;C&amp;P/&amp;N&amp;R&amp;A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32AC3-F745-424F-860E-6522B3313BBD}">
  <sheetPr>
    <tabColor rgb="FF92D050"/>
  </sheetPr>
  <dimension ref="A1:Z70"/>
  <sheetViews>
    <sheetView view="pageBreakPreview" zoomScaleSheetLayoutView="100" workbookViewId="0">
      <selection activeCell="G18" sqref="G18"/>
    </sheetView>
  </sheetViews>
  <sheetFormatPr defaultColWidth="8.109375" defaultRowHeight="24"/>
  <cols>
    <col min="1" max="1" width="4.6640625" style="2" customWidth="1"/>
    <col min="2" max="2" width="45.88671875" style="2" customWidth="1"/>
    <col min="3" max="4" width="7" style="2" customWidth="1"/>
    <col min="5" max="5" width="12.5546875" style="2" customWidth="1"/>
    <col min="6" max="6" width="13" style="2" customWidth="1"/>
    <col min="7" max="7" width="10.77734375" style="126" customWidth="1"/>
    <col min="8" max="8" width="7.6640625" style="66" bestFit="1" customWidth="1"/>
    <col min="9" max="9" width="9.88671875" style="67" bestFit="1" customWidth="1"/>
    <col min="10" max="10" width="7.6640625" style="66" bestFit="1" customWidth="1"/>
    <col min="11" max="11" width="9.88671875" style="67" bestFit="1" customWidth="1"/>
    <col min="12" max="12" width="7.6640625" style="67" bestFit="1" customWidth="1"/>
    <col min="13" max="13" width="9.88671875" style="67" bestFit="1" customWidth="1"/>
    <col min="14" max="14" width="7.6640625" style="66" bestFit="1" customWidth="1"/>
    <col min="15" max="15" width="9.88671875" style="67" bestFit="1" customWidth="1"/>
    <col min="16" max="16" width="6.33203125" style="66" customWidth="1"/>
    <col min="17" max="17" width="6.33203125" style="67" customWidth="1"/>
    <col min="18" max="18" width="6.33203125" style="66" customWidth="1"/>
    <col min="19" max="19" width="9.6640625" style="67" bestFit="1" customWidth="1"/>
    <col min="20" max="20" width="9.88671875" style="67" customWidth="1"/>
    <col min="21" max="21" width="11.77734375" style="2" customWidth="1"/>
    <col min="22" max="22" width="10.33203125" style="2" bestFit="1" customWidth="1"/>
    <col min="23" max="23" width="8.77734375" style="2" bestFit="1" customWidth="1"/>
    <col min="24" max="24" width="12.5546875" style="2" customWidth="1"/>
    <col min="25" max="25" width="19.44140625" style="2" customWidth="1"/>
    <col min="26" max="26" width="13.6640625" style="2" customWidth="1"/>
    <col min="27" max="16384" width="8.109375" style="2"/>
  </cols>
  <sheetData>
    <row r="1" spans="1:26" s="75" customFormat="1" ht="27.75">
      <c r="A1" s="71" t="s">
        <v>640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41</v>
      </c>
      <c r="U1" s="73"/>
      <c r="V1" s="73"/>
      <c r="W1" s="73"/>
      <c r="X1" s="73"/>
    </row>
    <row r="2" spans="1:26" s="75" customFormat="1" ht="27.75">
      <c r="A2" s="789" t="s">
        <v>565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801" t="s">
        <v>1</v>
      </c>
      <c r="B4" s="792" t="s">
        <v>2</v>
      </c>
      <c r="C4" s="794" t="s">
        <v>641</v>
      </c>
      <c r="D4" s="795"/>
      <c r="E4" s="795"/>
      <c r="F4" s="795"/>
      <c r="G4" s="796"/>
      <c r="H4" s="785" t="s">
        <v>3</v>
      </c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8" t="s">
        <v>4</v>
      </c>
    </row>
    <row r="5" spans="1:26" s="6" customFormat="1" ht="24" customHeight="1">
      <c r="A5" s="801"/>
      <c r="B5" s="792"/>
      <c r="C5" s="797" t="s">
        <v>43</v>
      </c>
      <c r="D5" s="797" t="s">
        <v>44</v>
      </c>
      <c r="E5" s="799" t="s">
        <v>45</v>
      </c>
      <c r="F5" s="797" t="s">
        <v>46</v>
      </c>
      <c r="G5" s="783" t="s">
        <v>642</v>
      </c>
      <c r="H5" s="785">
        <v>2566</v>
      </c>
      <c r="I5" s="785"/>
      <c r="J5" s="785">
        <v>2567</v>
      </c>
      <c r="K5" s="785"/>
      <c r="L5" s="786">
        <v>2568</v>
      </c>
      <c r="M5" s="787"/>
      <c r="N5" s="785">
        <v>2569</v>
      </c>
      <c r="O5" s="785"/>
      <c r="P5" s="785">
        <v>2570</v>
      </c>
      <c r="Q5" s="785"/>
      <c r="R5" s="785" t="s">
        <v>5</v>
      </c>
      <c r="S5" s="785"/>
      <c r="T5" s="788"/>
    </row>
    <row r="6" spans="1:26" s="6" customFormat="1" ht="67.5" customHeight="1">
      <c r="A6" s="802"/>
      <c r="B6" s="793"/>
      <c r="C6" s="798"/>
      <c r="D6" s="798"/>
      <c r="E6" s="800"/>
      <c r="F6" s="798"/>
      <c r="G6" s="78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88"/>
    </row>
    <row r="7" spans="1:26" s="38" customFormat="1">
      <c r="A7" s="39" t="s">
        <v>37</v>
      </c>
      <c r="B7" s="40"/>
      <c r="C7" s="149"/>
      <c r="D7" s="149"/>
      <c r="E7" s="150"/>
      <c r="F7" s="151">
        <f>F9</f>
        <v>9433500</v>
      </c>
      <c r="G7" s="151">
        <f>G9</f>
        <v>0</v>
      </c>
      <c r="H7" s="151">
        <f t="shared" ref="H7:Q7" si="0">H9</f>
        <v>0</v>
      </c>
      <c r="I7" s="151">
        <f t="shared" si="0"/>
        <v>14228800</v>
      </c>
      <c r="J7" s="151">
        <f t="shared" si="0"/>
        <v>0</v>
      </c>
      <c r="K7" s="151">
        <f t="shared" si="0"/>
        <v>14228800</v>
      </c>
      <c r="L7" s="151">
        <f t="shared" si="0"/>
        <v>0</v>
      </c>
      <c r="M7" s="151">
        <f t="shared" si="0"/>
        <v>14228800</v>
      </c>
      <c r="N7" s="151">
        <f t="shared" si="0"/>
        <v>0</v>
      </c>
      <c r="O7" s="151">
        <f t="shared" si="0"/>
        <v>14228800</v>
      </c>
      <c r="P7" s="151">
        <f t="shared" si="0"/>
        <v>0</v>
      </c>
      <c r="Q7" s="151">
        <f t="shared" si="0"/>
        <v>0</v>
      </c>
      <c r="R7" s="41">
        <f>H7+J7+L7+N7+P7</f>
        <v>0</v>
      </c>
      <c r="S7" s="41">
        <f>I7+K7+M7+O7+Q7</f>
        <v>56915200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47</v>
      </c>
      <c r="B8" s="8"/>
      <c r="C8" s="87"/>
      <c r="D8" s="87"/>
      <c r="E8" s="88"/>
      <c r="F8" s="89"/>
      <c r="G8" s="90"/>
      <c r="H8" s="45"/>
      <c r="I8" s="46"/>
      <c r="J8" s="45"/>
      <c r="K8" s="46"/>
      <c r="L8" s="46"/>
      <c r="M8" s="46"/>
      <c r="N8" s="45"/>
      <c r="O8" s="46"/>
      <c r="P8" s="45"/>
      <c r="Q8" s="46"/>
      <c r="R8" s="45"/>
      <c r="S8" s="45"/>
      <c r="T8" s="45"/>
      <c r="X8" s="47"/>
    </row>
    <row r="9" spans="1:26" s="1" customFormat="1">
      <c r="A9" s="141" t="s">
        <v>267</v>
      </c>
      <c r="B9" s="142"/>
      <c r="C9" s="154"/>
      <c r="D9" s="154"/>
      <c r="E9" s="156"/>
      <c r="F9" s="156">
        <f t="shared" ref="F9:Q9" si="1">SUM(F10:F29)</f>
        <v>9433500</v>
      </c>
      <c r="G9" s="156">
        <f t="shared" si="1"/>
        <v>0</v>
      </c>
      <c r="H9" s="156">
        <f t="shared" si="1"/>
        <v>0</v>
      </c>
      <c r="I9" s="156">
        <f t="shared" si="1"/>
        <v>14228800</v>
      </c>
      <c r="J9" s="156">
        <f t="shared" si="1"/>
        <v>0</v>
      </c>
      <c r="K9" s="156">
        <f t="shared" si="1"/>
        <v>14228800</v>
      </c>
      <c r="L9" s="156">
        <f t="shared" si="1"/>
        <v>0</v>
      </c>
      <c r="M9" s="156">
        <f t="shared" si="1"/>
        <v>14228800</v>
      </c>
      <c r="N9" s="156">
        <f t="shared" si="1"/>
        <v>0</v>
      </c>
      <c r="O9" s="156">
        <f t="shared" si="1"/>
        <v>14228800</v>
      </c>
      <c r="P9" s="156">
        <f t="shared" si="1"/>
        <v>0</v>
      </c>
      <c r="Q9" s="156">
        <f t="shared" si="1"/>
        <v>0</v>
      </c>
      <c r="R9" s="143">
        <f>H9+J9+L9+N9+P9</f>
        <v>0</v>
      </c>
      <c r="S9" s="97">
        <f>I9+K9+M9+O9+Q9</f>
        <v>56915200</v>
      </c>
      <c r="T9" s="143"/>
      <c r="U9" s="11"/>
    </row>
    <row r="10" spans="1:26">
      <c r="A10" s="103">
        <v>1</v>
      </c>
      <c r="B10" s="108" t="s">
        <v>276</v>
      </c>
      <c r="C10" s="103">
        <v>1</v>
      </c>
      <c r="D10" s="103" t="s">
        <v>49</v>
      </c>
      <c r="E10" s="166">
        <v>5316900</v>
      </c>
      <c r="F10" s="166">
        <f>C10*E10</f>
        <v>5316900</v>
      </c>
      <c r="G10" s="107"/>
      <c r="H10" s="160"/>
      <c r="I10" s="257"/>
      <c r="J10" s="160"/>
      <c r="K10" s="257"/>
      <c r="L10" s="257"/>
      <c r="M10" s="257"/>
      <c r="N10" s="160"/>
      <c r="O10" s="257"/>
      <c r="P10" s="160"/>
      <c r="Q10" s="257"/>
      <c r="R10" s="160"/>
      <c r="S10" s="160"/>
      <c r="T10" s="237"/>
      <c r="U10" s="11"/>
    </row>
    <row r="11" spans="1:26">
      <c r="A11" s="233">
        <v>2</v>
      </c>
      <c r="B11" s="255" t="s">
        <v>277</v>
      </c>
      <c r="C11" s="233">
        <v>4</v>
      </c>
      <c r="D11" s="233" t="s">
        <v>49</v>
      </c>
      <c r="E11" s="234">
        <v>856000</v>
      </c>
      <c r="F11" s="234">
        <f t="shared" ref="F11:F24" si="2">C11*E11</f>
        <v>3424000</v>
      </c>
      <c r="G11" s="256"/>
      <c r="H11" s="198"/>
      <c r="I11" s="199"/>
      <c r="J11" s="198"/>
      <c r="K11" s="196"/>
      <c r="L11" s="196"/>
      <c r="M11" s="196"/>
      <c r="N11" s="198"/>
      <c r="O11" s="196"/>
      <c r="P11" s="198"/>
      <c r="Q11" s="196"/>
      <c r="R11" s="197"/>
      <c r="S11" s="197"/>
      <c r="T11" s="237"/>
      <c r="U11" s="11"/>
    </row>
    <row r="12" spans="1:26">
      <c r="A12" s="378">
        <v>3</v>
      </c>
      <c r="B12" s="722" t="s">
        <v>129</v>
      </c>
      <c r="C12" s="378">
        <v>15</v>
      </c>
      <c r="D12" s="378" t="s">
        <v>123</v>
      </c>
      <c r="E12" s="379">
        <v>30000</v>
      </c>
      <c r="F12" s="379">
        <f>C12*E12</f>
        <v>450000</v>
      </c>
      <c r="G12" s="381"/>
      <c r="H12" s="723" t="s">
        <v>280</v>
      </c>
      <c r="I12" s="723">
        <v>450000</v>
      </c>
      <c r="J12" s="723" t="s">
        <v>280</v>
      </c>
      <c r="K12" s="723">
        <v>450000</v>
      </c>
      <c r="L12" s="723" t="s">
        <v>280</v>
      </c>
      <c r="M12" s="723">
        <v>450000</v>
      </c>
      <c r="N12" s="723" t="s">
        <v>280</v>
      </c>
      <c r="O12" s="723">
        <v>450000</v>
      </c>
      <c r="P12" s="607"/>
      <c r="Q12" s="607"/>
      <c r="R12" s="638"/>
      <c r="S12" s="638"/>
      <c r="T12" s="589"/>
      <c r="U12" s="11"/>
    </row>
    <row r="13" spans="1:26">
      <c r="A13" s="378">
        <v>4</v>
      </c>
      <c r="B13" s="722" t="s">
        <v>268</v>
      </c>
      <c r="C13" s="378">
        <v>1</v>
      </c>
      <c r="D13" s="378" t="s">
        <v>123</v>
      </c>
      <c r="E13" s="379">
        <v>15000</v>
      </c>
      <c r="F13" s="379">
        <f>E13*C13</f>
        <v>15000</v>
      </c>
      <c r="G13" s="381"/>
      <c r="H13" s="723" t="s">
        <v>210</v>
      </c>
      <c r="I13" s="723">
        <v>30000</v>
      </c>
      <c r="J13" s="723" t="s">
        <v>210</v>
      </c>
      <c r="K13" s="723">
        <v>30000</v>
      </c>
      <c r="L13" s="723" t="s">
        <v>210</v>
      </c>
      <c r="M13" s="723">
        <v>30000</v>
      </c>
      <c r="N13" s="723" t="s">
        <v>210</v>
      </c>
      <c r="O13" s="723">
        <v>30000</v>
      </c>
      <c r="P13" s="607"/>
      <c r="Q13" s="607"/>
      <c r="R13" s="638"/>
      <c r="S13" s="638"/>
      <c r="T13" s="358"/>
      <c r="U13" s="11"/>
    </row>
    <row r="14" spans="1:26">
      <c r="A14" s="378">
        <v>5</v>
      </c>
      <c r="B14" s="722" t="s">
        <v>269</v>
      </c>
      <c r="C14" s="378">
        <v>10</v>
      </c>
      <c r="D14" s="378" t="s">
        <v>270</v>
      </c>
      <c r="E14" s="379">
        <v>9000</v>
      </c>
      <c r="F14" s="379">
        <f t="shared" ref="F14:F17" si="3">E14*C14</f>
        <v>90000</v>
      </c>
      <c r="G14" s="381"/>
      <c r="H14" s="723" t="s">
        <v>281</v>
      </c>
      <c r="I14" s="723">
        <v>90000</v>
      </c>
      <c r="J14" s="723" t="s">
        <v>281</v>
      </c>
      <c r="K14" s="723">
        <v>90000</v>
      </c>
      <c r="L14" s="723" t="s">
        <v>281</v>
      </c>
      <c r="M14" s="723">
        <v>90000</v>
      </c>
      <c r="N14" s="723" t="s">
        <v>281</v>
      </c>
      <c r="O14" s="723">
        <v>90000</v>
      </c>
      <c r="P14" s="607"/>
      <c r="Q14" s="607"/>
      <c r="R14" s="638"/>
      <c r="S14" s="638"/>
      <c r="T14" s="358"/>
      <c r="U14" s="11"/>
    </row>
    <row r="15" spans="1:26">
      <c r="A15" s="378">
        <v>6</v>
      </c>
      <c r="B15" s="607" t="s">
        <v>271</v>
      </c>
      <c r="C15" s="378">
        <v>3</v>
      </c>
      <c r="D15" s="378" t="s">
        <v>272</v>
      </c>
      <c r="E15" s="379">
        <v>7500</v>
      </c>
      <c r="F15" s="379">
        <f t="shared" si="3"/>
        <v>22500</v>
      </c>
      <c r="G15" s="381"/>
      <c r="H15" s="723" t="s">
        <v>282</v>
      </c>
      <c r="I15" s="723">
        <v>22500</v>
      </c>
      <c r="J15" s="723" t="s">
        <v>282</v>
      </c>
      <c r="K15" s="723">
        <v>22500</v>
      </c>
      <c r="L15" s="723" t="s">
        <v>282</v>
      </c>
      <c r="M15" s="723">
        <v>22500</v>
      </c>
      <c r="N15" s="723" t="s">
        <v>282</v>
      </c>
      <c r="O15" s="723">
        <v>22500</v>
      </c>
      <c r="P15" s="607"/>
      <c r="Q15" s="607"/>
      <c r="R15" s="724"/>
      <c r="S15" s="638"/>
      <c r="T15" s="725"/>
      <c r="U15" s="11"/>
    </row>
    <row r="16" spans="1:26">
      <c r="A16" s="378">
        <v>7</v>
      </c>
      <c r="B16" s="722" t="s">
        <v>283</v>
      </c>
      <c r="C16" s="378">
        <v>1</v>
      </c>
      <c r="D16" s="378" t="s">
        <v>123</v>
      </c>
      <c r="E16" s="379">
        <v>70000</v>
      </c>
      <c r="F16" s="379">
        <f t="shared" si="3"/>
        <v>70000</v>
      </c>
      <c r="G16" s="381"/>
      <c r="H16" s="723" t="s">
        <v>39</v>
      </c>
      <c r="I16" s="723">
        <v>70000</v>
      </c>
      <c r="J16" s="723" t="s">
        <v>39</v>
      </c>
      <c r="K16" s="723">
        <v>70000</v>
      </c>
      <c r="L16" s="723" t="s">
        <v>39</v>
      </c>
      <c r="M16" s="723">
        <v>70000</v>
      </c>
      <c r="N16" s="723" t="s">
        <v>39</v>
      </c>
      <c r="O16" s="723">
        <v>70000</v>
      </c>
      <c r="P16" s="607"/>
      <c r="Q16" s="607"/>
      <c r="R16" s="638"/>
      <c r="S16" s="638"/>
      <c r="T16" s="589"/>
      <c r="U16" s="11"/>
    </row>
    <row r="17" spans="1:23">
      <c r="A17" s="378">
        <v>8</v>
      </c>
      <c r="B17" s="722" t="s">
        <v>273</v>
      </c>
      <c r="C17" s="378">
        <v>1</v>
      </c>
      <c r="D17" s="378" t="s">
        <v>123</v>
      </c>
      <c r="E17" s="379">
        <v>25100</v>
      </c>
      <c r="F17" s="379">
        <f t="shared" si="3"/>
        <v>25100</v>
      </c>
      <c r="G17" s="381"/>
      <c r="H17" s="723" t="s">
        <v>39</v>
      </c>
      <c r="I17" s="723">
        <v>25100</v>
      </c>
      <c r="J17" s="723" t="s">
        <v>39</v>
      </c>
      <c r="K17" s="723">
        <v>25100</v>
      </c>
      <c r="L17" s="723" t="s">
        <v>39</v>
      </c>
      <c r="M17" s="723">
        <v>25100</v>
      </c>
      <c r="N17" s="723" t="s">
        <v>39</v>
      </c>
      <c r="O17" s="723">
        <v>25100</v>
      </c>
      <c r="P17" s="607"/>
      <c r="Q17" s="607"/>
      <c r="R17" s="638"/>
      <c r="S17" s="638"/>
      <c r="T17" s="589"/>
      <c r="U17" s="11"/>
    </row>
    <row r="18" spans="1:23">
      <c r="A18" s="378">
        <v>9</v>
      </c>
      <c r="B18" s="722" t="s">
        <v>274</v>
      </c>
      <c r="C18" s="378">
        <v>1</v>
      </c>
      <c r="D18" s="378" t="s">
        <v>123</v>
      </c>
      <c r="E18" s="379">
        <v>20000</v>
      </c>
      <c r="F18" s="379">
        <f>E18*C18</f>
        <v>20000</v>
      </c>
      <c r="G18" s="381"/>
      <c r="H18" s="723" t="s">
        <v>39</v>
      </c>
      <c r="I18" s="723">
        <v>20000</v>
      </c>
      <c r="J18" s="723" t="s">
        <v>39</v>
      </c>
      <c r="K18" s="723">
        <v>20000</v>
      </c>
      <c r="L18" s="723" t="s">
        <v>39</v>
      </c>
      <c r="M18" s="723">
        <v>20000</v>
      </c>
      <c r="N18" s="723" t="s">
        <v>39</v>
      </c>
      <c r="O18" s="723">
        <v>20000</v>
      </c>
      <c r="P18" s="607"/>
      <c r="Q18" s="607"/>
      <c r="R18" s="638"/>
      <c r="S18" s="638"/>
      <c r="T18" s="358"/>
      <c r="U18" s="11"/>
    </row>
    <row r="19" spans="1:23" s="261" customFormat="1">
      <c r="A19" s="378">
        <v>10</v>
      </c>
      <c r="B19" s="726" t="s">
        <v>275</v>
      </c>
      <c r="C19" s="502"/>
      <c r="D19" s="349"/>
      <c r="E19" s="513"/>
      <c r="F19" s="379"/>
      <c r="G19" s="381"/>
      <c r="H19" s="723" t="s">
        <v>51</v>
      </c>
      <c r="I19" s="723">
        <v>4583800</v>
      </c>
      <c r="J19" s="723" t="s">
        <v>51</v>
      </c>
      <c r="K19" s="723">
        <v>4583800</v>
      </c>
      <c r="L19" s="723" t="s">
        <v>51</v>
      </c>
      <c r="M19" s="723">
        <v>4583800</v>
      </c>
      <c r="N19" s="723" t="s">
        <v>51</v>
      </c>
      <c r="O19" s="723">
        <v>4583800</v>
      </c>
      <c r="P19" s="607"/>
      <c r="Q19" s="607"/>
      <c r="R19" s="638"/>
      <c r="S19" s="638"/>
      <c r="T19" s="358"/>
      <c r="U19" s="11"/>
    </row>
    <row r="20" spans="1:23" s="306" customFormat="1">
      <c r="A20" s="378">
        <v>11</v>
      </c>
      <c r="B20" s="607" t="s">
        <v>276</v>
      </c>
      <c r="C20" s="378"/>
      <c r="D20" s="378"/>
      <c r="E20" s="379"/>
      <c r="F20" s="379"/>
      <c r="G20" s="381"/>
      <c r="H20" s="723" t="s">
        <v>51</v>
      </c>
      <c r="I20" s="723">
        <v>5316900</v>
      </c>
      <c r="J20" s="723" t="s">
        <v>51</v>
      </c>
      <c r="K20" s="723">
        <v>5316900</v>
      </c>
      <c r="L20" s="723" t="s">
        <v>51</v>
      </c>
      <c r="M20" s="723">
        <v>5316900</v>
      </c>
      <c r="N20" s="723" t="s">
        <v>51</v>
      </c>
      <c r="O20" s="723">
        <v>5316900</v>
      </c>
      <c r="P20" s="607"/>
      <c r="Q20" s="607"/>
      <c r="R20" s="638"/>
      <c r="S20" s="638"/>
      <c r="T20" s="358"/>
      <c r="U20" s="11"/>
    </row>
    <row r="21" spans="1:23" s="306" customFormat="1">
      <c r="A21" s="378">
        <v>12</v>
      </c>
      <c r="B21" s="722" t="s">
        <v>277</v>
      </c>
      <c r="C21" s="378"/>
      <c r="D21" s="378"/>
      <c r="E21" s="379"/>
      <c r="F21" s="379"/>
      <c r="G21" s="381"/>
      <c r="H21" s="723" t="s">
        <v>224</v>
      </c>
      <c r="I21" s="723">
        <v>3424000</v>
      </c>
      <c r="J21" s="723" t="s">
        <v>224</v>
      </c>
      <c r="K21" s="723">
        <v>3424000</v>
      </c>
      <c r="L21" s="723" t="s">
        <v>224</v>
      </c>
      <c r="M21" s="723">
        <v>3424000</v>
      </c>
      <c r="N21" s="723" t="s">
        <v>224</v>
      </c>
      <c r="O21" s="723">
        <v>3424000</v>
      </c>
      <c r="P21" s="607"/>
      <c r="Q21" s="607"/>
      <c r="R21" s="638"/>
      <c r="S21" s="638"/>
      <c r="T21" s="358"/>
      <c r="U21" s="11"/>
    </row>
    <row r="22" spans="1:23" s="306" customFormat="1">
      <c r="A22" s="378">
        <v>13</v>
      </c>
      <c r="B22" s="722" t="s">
        <v>278</v>
      </c>
      <c r="C22" s="378"/>
      <c r="D22" s="378"/>
      <c r="E22" s="379"/>
      <c r="F22" s="379"/>
      <c r="G22" s="381"/>
      <c r="H22" s="723" t="s">
        <v>40</v>
      </c>
      <c r="I22" s="723">
        <v>146500</v>
      </c>
      <c r="J22" s="723" t="s">
        <v>40</v>
      </c>
      <c r="K22" s="723">
        <v>146500</v>
      </c>
      <c r="L22" s="723" t="s">
        <v>40</v>
      </c>
      <c r="M22" s="723">
        <v>146500</v>
      </c>
      <c r="N22" s="723" t="s">
        <v>40</v>
      </c>
      <c r="O22" s="723">
        <v>146500</v>
      </c>
      <c r="P22" s="607"/>
      <c r="Q22" s="607"/>
      <c r="R22" s="638"/>
      <c r="S22" s="638"/>
      <c r="T22" s="358"/>
      <c r="U22" s="11"/>
    </row>
    <row r="23" spans="1:23" s="306" customFormat="1">
      <c r="A23" s="378">
        <v>14</v>
      </c>
      <c r="B23" s="722" t="s">
        <v>279</v>
      </c>
      <c r="C23" s="378"/>
      <c r="D23" s="378"/>
      <c r="E23" s="379"/>
      <c r="F23" s="379"/>
      <c r="G23" s="381"/>
      <c r="H23" s="723" t="s">
        <v>240</v>
      </c>
      <c r="I23" s="723">
        <v>50000</v>
      </c>
      <c r="J23" s="723" t="s">
        <v>240</v>
      </c>
      <c r="K23" s="723">
        <v>50000</v>
      </c>
      <c r="L23" s="723" t="s">
        <v>240</v>
      </c>
      <c r="M23" s="723">
        <v>50000</v>
      </c>
      <c r="N23" s="723" t="s">
        <v>240</v>
      </c>
      <c r="O23" s="723">
        <v>50000</v>
      </c>
      <c r="P23" s="607"/>
      <c r="Q23" s="607"/>
      <c r="R23" s="638"/>
      <c r="S23" s="638"/>
      <c r="T23" s="358"/>
      <c r="U23" s="11"/>
    </row>
    <row r="24" spans="1:23">
      <c r="A24" s="378">
        <v>15</v>
      </c>
      <c r="B24" s="607"/>
      <c r="C24" s="378"/>
      <c r="D24" s="378"/>
      <c r="E24" s="379"/>
      <c r="F24" s="379">
        <f t="shared" si="2"/>
        <v>0</v>
      </c>
      <c r="G24" s="381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251"/>
      <c r="S24" s="251"/>
      <c r="T24" s="373"/>
      <c r="U24" s="11"/>
    </row>
    <row r="25" spans="1:23">
      <c r="A25" s="378">
        <v>16</v>
      </c>
      <c r="B25" s="722"/>
      <c r="C25" s="378"/>
      <c r="D25" s="378"/>
      <c r="E25" s="379"/>
      <c r="F25" s="379">
        <f>E25*C25</f>
        <v>0</v>
      </c>
      <c r="G25" s="38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372"/>
      <c r="U25" s="11"/>
    </row>
    <row r="26" spans="1:23">
      <c r="A26" s="378">
        <v>17</v>
      </c>
      <c r="B26" s="607"/>
      <c r="C26" s="378"/>
      <c r="D26" s="378"/>
      <c r="E26" s="379"/>
      <c r="F26" s="379">
        <f t="shared" ref="F26:F29" si="4">E26*C26</f>
        <v>0</v>
      </c>
      <c r="G26" s="381"/>
      <c r="H26" s="371"/>
      <c r="I26" s="372"/>
      <c r="J26" s="371"/>
      <c r="K26" s="372"/>
      <c r="L26" s="372"/>
      <c r="M26" s="372"/>
      <c r="N26" s="371"/>
      <c r="O26" s="372"/>
      <c r="P26" s="371"/>
      <c r="Q26" s="372"/>
      <c r="R26" s="371"/>
      <c r="S26" s="372"/>
      <c r="T26" s="373"/>
      <c r="U26" s="11"/>
    </row>
    <row r="27" spans="1:23">
      <c r="A27" s="378">
        <v>18</v>
      </c>
      <c r="B27" s="722"/>
      <c r="C27" s="378"/>
      <c r="D27" s="378"/>
      <c r="E27" s="379"/>
      <c r="F27" s="379">
        <f t="shared" si="4"/>
        <v>0</v>
      </c>
      <c r="G27" s="381"/>
      <c r="H27" s="371"/>
      <c r="I27" s="372"/>
      <c r="J27" s="371"/>
      <c r="K27" s="372"/>
      <c r="L27" s="372"/>
      <c r="M27" s="372"/>
      <c r="N27" s="371"/>
      <c r="O27" s="372"/>
      <c r="P27" s="371"/>
      <c r="Q27" s="372"/>
      <c r="R27" s="371"/>
      <c r="S27" s="372"/>
      <c r="T27" s="372"/>
      <c r="U27" s="11"/>
    </row>
    <row r="28" spans="1:23">
      <c r="A28" s="378">
        <v>19</v>
      </c>
      <c r="B28" s="607"/>
      <c r="C28" s="378"/>
      <c r="D28" s="378"/>
      <c r="E28" s="379"/>
      <c r="F28" s="379">
        <f t="shared" si="4"/>
        <v>0</v>
      </c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727"/>
      <c r="U28" s="11"/>
    </row>
    <row r="29" spans="1:23">
      <c r="A29" s="13">
        <v>20</v>
      </c>
      <c r="B29" s="339"/>
      <c r="C29" s="13"/>
      <c r="D29" s="13"/>
      <c r="E29" s="136"/>
      <c r="F29" s="136">
        <f t="shared" si="4"/>
        <v>0</v>
      </c>
      <c r="G29" s="137"/>
      <c r="H29" s="57"/>
      <c r="I29" s="58"/>
      <c r="J29" s="57"/>
      <c r="K29" s="58"/>
      <c r="L29" s="58"/>
      <c r="M29" s="58"/>
      <c r="N29" s="57"/>
      <c r="O29" s="58"/>
      <c r="P29" s="57"/>
      <c r="Q29" s="58"/>
      <c r="R29" s="57"/>
      <c r="S29" s="58"/>
      <c r="T29" s="64"/>
      <c r="U29" s="11"/>
    </row>
    <row r="30" spans="1:23" s="12" customFormat="1">
      <c r="G30" s="138"/>
      <c r="H30" s="169"/>
      <c r="I30" s="68"/>
      <c r="J30" s="169"/>
      <c r="K30" s="68"/>
      <c r="L30" s="68"/>
      <c r="M30" s="68"/>
      <c r="N30" s="169"/>
      <c r="O30" s="68"/>
      <c r="P30" s="169"/>
      <c r="Q30" s="68"/>
      <c r="R30" s="169"/>
      <c r="S30" s="68"/>
      <c r="T30" s="68"/>
    </row>
    <row r="31" spans="1:23" s="14" customFormat="1" ht="20.100000000000001" customHeight="1">
      <c r="A31" s="782" t="s">
        <v>17</v>
      </c>
      <c r="B31" s="782"/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  <c r="N31" s="782"/>
      <c r="O31" s="782"/>
      <c r="P31" s="782"/>
      <c r="Q31" s="782"/>
      <c r="R31" s="782"/>
      <c r="S31" s="782"/>
      <c r="T31" s="782"/>
      <c r="U31" s="782"/>
      <c r="V31" s="369"/>
      <c r="W31" s="369"/>
    </row>
    <row r="32" spans="1:23" s="14" customFormat="1" ht="20.100000000000001" customHeight="1">
      <c r="A32" s="15" t="s">
        <v>18</v>
      </c>
      <c r="B32" s="803" t="s">
        <v>19</v>
      </c>
      <c r="C32" s="803"/>
      <c r="D32" s="803"/>
      <c r="E32" s="16"/>
      <c r="F32" s="16"/>
      <c r="G32" s="369"/>
      <c r="H32" s="16"/>
      <c r="I32" s="369"/>
      <c r="J32" s="16"/>
      <c r="K32" s="369"/>
      <c r="L32" s="369"/>
      <c r="M32" s="369"/>
      <c r="N32" s="16"/>
      <c r="O32" s="369"/>
      <c r="P32" s="16"/>
      <c r="Q32" s="369"/>
      <c r="R32" s="16"/>
      <c r="S32" s="369"/>
      <c r="T32" s="369"/>
      <c r="U32" s="369"/>
      <c r="V32" s="369"/>
      <c r="W32" s="369"/>
    </row>
    <row r="33" spans="2:20" s="17" customFormat="1" ht="21.75">
      <c r="B33" s="17" t="s">
        <v>20</v>
      </c>
      <c r="G33" s="18"/>
      <c r="H33" s="16"/>
      <c r="I33" s="19"/>
      <c r="J33" s="16"/>
      <c r="K33" s="19"/>
      <c r="L33" s="19"/>
      <c r="M33" s="19"/>
      <c r="N33" s="16"/>
      <c r="O33" s="19"/>
      <c r="P33" s="16"/>
      <c r="Q33" s="19"/>
      <c r="R33" s="16"/>
      <c r="S33" s="19"/>
      <c r="T33" s="19"/>
    </row>
    <row r="34" spans="2:20">
      <c r="H34" s="57"/>
      <c r="I34" s="48"/>
      <c r="J34" s="57"/>
      <c r="K34" s="48"/>
      <c r="L34" s="48"/>
      <c r="M34" s="48"/>
      <c r="N34" s="57"/>
      <c r="O34" s="48"/>
      <c r="P34" s="57"/>
      <c r="Q34" s="48"/>
      <c r="R34" s="57"/>
      <c r="S34" s="48"/>
      <c r="T34" s="369"/>
    </row>
    <row r="35" spans="2:20">
      <c r="H35" s="57"/>
      <c r="I35" s="48"/>
      <c r="J35" s="57"/>
      <c r="K35" s="48"/>
      <c r="L35" s="48"/>
      <c r="M35" s="48"/>
      <c r="N35" s="57"/>
      <c r="O35" s="48"/>
      <c r="P35" s="57"/>
      <c r="Q35" s="48"/>
      <c r="R35" s="57"/>
      <c r="S35" s="48"/>
      <c r="T35" s="19"/>
    </row>
    <row r="36" spans="2:20">
      <c r="H36" s="57"/>
      <c r="I36" s="48"/>
      <c r="J36" s="57"/>
      <c r="K36" s="48"/>
      <c r="L36" s="48"/>
      <c r="M36" s="48"/>
      <c r="N36" s="57"/>
      <c r="O36" s="48"/>
      <c r="P36" s="57"/>
      <c r="Q36" s="48"/>
      <c r="R36" s="57"/>
      <c r="S36" s="48"/>
      <c r="T36" s="48"/>
    </row>
    <row r="37" spans="2:20">
      <c r="H37" s="57"/>
      <c r="I37" s="48"/>
      <c r="J37" s="57"/>
      <c r="K37" s="48"/>
      <c r="L37" s="48"/>
      <c r="M37" s="48"/>
      <c r="N37" s="57"/>
      <c r="O37" s="48"/>
      <c r="P37" s="57"/>
      <c r="Q37" s="48"/>
      <c r="R37" s="57"/>
      <c r="S37" s="48"/>
      <c r="T37" s="64"/>
    </row>
    <row r="38" spans="2:20">
      <c r="H38" s="57"/>
      <c r="I38" s="48"/>
      <c r="J38" s="57"/>
      <c r="K38" s="48"/>
      <c r="L38" s="48"/>
      <c r="M38" s="48"/>
      <c r="N38" s="57"/>
      <c r="O38" s="48"/>
      <c r="P38" s="57"/>
      <c r="Q38" s="48"/>
      <c r="R38" s="57"/>
      <c r="S38" s="48"/>
      <c r="T38" s="52"/>
    </row>
    <row r="39" spans="2:20">
      <c r="H39" s="57"/>
      <c r="I39" s="48"/>
      <c r="J39" s="57"/>
      <c r="K39" s="48"/>
      <c r="L39" s="48"/>
      <c r="M39" s="48"/>
      <c r="N39" s="57"/>
      <c r="O39" s="48"/>
      <c r="P39" s="57"/>
      <c r="Q39" s="48"/>
      <c r="R39" s="57"/>
      <c r="S39" s="48"/>
      <c r="T39" s="53"/>
    </row>
    <row r="40" spans="2:20">
      <c r="H40" s="57"/>
      <c r="I40" s="48"/>
      <c r="J40" s="57"/>
      <c r="K40" s="48"/>
      <c r="L40" s="48"/>
      <c r="M40" s="48"/>
      <c r="N40" s="57"/>
      <c r="O40" s="48"/>
      <c r="P40" s="57"/>
      <c r="Q40" s="48"/>
      <c r="R40" s="57"/>
      <c r="S40" s="48"/>
    </row>
    <row r="41" spans="2:20">
      <c r="H41" s="57"/>
      <c r="I41" s="48"/>
      <c r="J41" s="57"/>
      <c r="K41" s="48"/>
      <c r="L41" s="48"/>
      <c r="M41" s="48"/>
      <c r="N41" s="57"/>
      <c r="O41" s="48"/>
      <c r="P41" s="57"/>
      <c r="Q41" s="48"/>
      <c r="R41" s="57"/>
      <c r="S41" s="48"/>
      <c r="T41" s="369"/>
    </row>
    <row r="42" spans="2:20">
      <c r="H42" s="65"/>
      <c r="I42" s="59"/>
      <c r="J42" s="65"/>
      <c r="K42" s="59"/>
      <c r="L42" s="59"/>
      <c r="M42" s="59"/>
      <c r="N42" s="65"/>
      <c r="O42" s="59"/>
      <c r="P42" s="65"/>
      <c r="Q42" s="59"/>
      <c r="R42" s="65"/>
      <c r="S42" s="59"/>
      <c r="T42" s="19"/>
    </row>
    <row r="43" spans="2:20">
      <c r="T43" s="48"/>
    </row>
    <row r="44" spans="2:20">
      <c r="T44" s="26"/>
    </row>
    <row r="45" spans="2:20">
      <c r="T45" s="26"/>
    </row>
    <row r="46" spans="2:20">
      <c r="T46" s="26"/>
    </row>
    <row r="47" spans="2:20">
      <c r="T47" s="26"/>
    </row>
    <row r="48" spans="2:20">
      <c r="T48" s="56"/>
    </row>
    <row r="49" spans="20:20">
      <c r="T49" s="58"/>
    </row>
    <row r="50" spans="20:20">
      <c r="T50" s="58"/>
    </row>
    <row r="51" spans="20:20">
      <c r="T51" s="48"/>
    </row>
    <row r="52" spans="20:20">
      <c r="T52" s="49"/>
    </row>
    <row r="53" spans="20:20">
      <c r="T53" s="69"/>
    </row>
    <row r="54" spans="20:20">
      <c r="T54" s="62"/>
    </row>
    <row r="55" spans="20:20">
      <c r="T55" s="48"/>
    </row>
    <row r="56" spans="20:20">
      <c r="T56" s="48"/>
    </row>
    <row r="57" spans="20:20">
      <c r="T57" s="48"/>
    </row>
    <row r="58" spans="20:20">
      <c r="T58" s="70"/>
    </row>
    <row r="59" spans="20:20">
      <c r="T59" s="68"/>
    </row>
    <row r="61" spans="20:20">
      <c r="T61" s="369"/>
    </row>
    <row r="62" spans="20:20">
      <c r="T62" s="19"/>
    </row>
    <row r="63" spans="20:20">
      <c r="T63" s="59"/>
    </row>
    <row r="66" spans="20:20">
      <c r="T66" s="369"/>
    </row>
    <row r="67" spans="20:20">
      <c r="T67" s="19"/>
    </row>
    <row r="69" spans="20:20">
      <c r="T69" s="369"/>
    </row>
    <row r="70" spans="20:20">
      <c r="T70" s="19"/>
    </row>
  </sheetData>
  <mergeCells count="19">
    <mergeCell ref="A31:U31"/>
    <mergeCell ref="B32:D32"/>
    <mergeCell ref="G5:G6"/>
    <mergeCell ref="H5:I5"/>
    <mergeCell ref="J5:K5"/>
    <mergeCell ref="L5:M5"/>
    <mergeCell ref="N5:O5"/>
    <mergeCell ref="P5:Q5"/>
    <mergeCell ref="T4:T6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</mergeCells>
  <printOptions horizontalCentered="1"/>
  <pageMargins left="0.39" right="0.28999999999999998" top="0.38" bottom="0.41" header="0.39370078740157483" footer="0.23622047244094491"/>
  <pageSetup paperSize="9" scale="55" orientation="landscape" r:id="rId1"/>
  <headerFooter alignWithMargins="0">
    <oddFooter>&amp;C&amp;P/&amp;N&amp;R&amp;A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86BA5-6AFD-4650-BC05-395B93B88B17}">
  <sheetPr>
    <tabColor theme="5" tint="0.39997558519241921"/>
  </sheetPr>
  <dimension ref="A1:R36"/>
  <sheetViews>
    <sheetView view="pageBreakPreview" zoomScaleSheetLayoutView="100" workbookViewId="0">
      <selection activeCell="B13" sqref="B13"/>
    </sheetView>
  </sheetViews>
  <sheetFormatPr defaultColWidth="8.109375" defaultRowHeight="24"/>
  <cols>
    <col min="1" max="1" width="4.6640625" style="2" customWidth="1"/>
    <col min="2" max="2" width="59.77734375" style="2" customWidth="1"/>
    <col min="3" max="3" width="6.33203125" style="66" customWidth="1"/>
    <col min="4" max="4" width="7.6640625" style="67" bestFit="1" customWidth="1"/>
    <col min="5" max="5" width="7.6640625" style="66" bestFit="1" customWidth="1"/>
    <col min="6" max="6" width="9.44140625" style="67" bestFit="1" customWidth="1"/>
    <col min="7" max="7" width="6.33203125" style="67" customWidth="1"/>
    <col min="8" max="8" width="9.77734375" style="67" bestFit="1" customWidth="1"/>
    <col min="9" max="9" width="6.33203125" style="66" customWidth="1"/>
    <col min="10" max="10" width="9.44140625" style="67" bestFit="1" customWidth="1"/>
    <col min="11" max="11" width="7.5546875" style="66" bestFit="1" customWidth="1"/>
    <col min="12" max="12" width="6.33203125" style="67" customWidth="1"/>
    <col min="13" max="13" width="7.5546875" style="66" bestFit="1" customWidth="1"/>
    <col min="14" max="14" width="9" style="67" bestFit="1" customWidth="1"/>
    <col min="15" max="15" width="9.88671875" style="67" customWidth="1"/>
    <col min="16" max="16" width="13.6640625" style="2" customWidth="1"/>
    <col min="17" max="16384" width="8.109375" style="2"/>
  </cols>
  <sheetData>
    <row r="1" spans="1:16" ht="27.75">
      <c r="A1" s="789" t="s">
        <v>636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1" t="s">
        <v>0</v>
      </c>
    </row>
    <row r="2" spans="1:16" ht="27.75">
      <c r="A2" s="789" t="s">
        <v>175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</row>
    <row r="3" spans="1:16" s="4" customFormat="1">
      <c r="A3" s="3"/>
      <c r="C3" s="35"/>
      <c r="D3" s="35"/>
      <c r="E3" s="35"/>
      <c r="F3" s="5"/>
      <c r="G3" s="5"/>
      <c r="H3" s="5"/>
      <c r="I3" s="35"/>
      <c r="J3" s="5"/>
      <c r="K3" s="35"/>
      <c r="L3" s="5"/>
      <c r="M3" s="36"/>
      <c r="N3" s="5"/>
      <c r="O3" s="5"/>
    </row>
    <row r="4" spans="1:16" s="6" customFormat="1" ht="24" customHeight="1">
      <c r="A4" s="801" t="s">
        <v>1</v>
      </c>
      <c r="B4" s="792" t="s">
        <v>2</v>
      </c>
      <c r="C4" s="786" t="s">
        <v>3</v>
      </c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787"/>
      <c r="O4" s="815" t="s">
        <v>4</v>
      </c>
    </row>
    <row r="5" spans="1:16" s="6" customFormat="1" ht="24" customHeight="1">
      <c r="A5" s="801"/>
      <c r="B5" s="792"/>
      <c r="C5" s="785">
        <v>2566</v>
      </c>
      <c r="D5" s="785"/>
      <c r="E5" s="785">
        <v>2567</v>
      </c>
      <c r="F5" s="785"/>
      <c r="G5" s="786">
        <v>2568</v>
      </c>
      <c r="H5" s="787"/>
      <c r="I5" s="785">
        <v>2569</v>
      </c>
      <c r="J5" s="785"/>
      <c r="K5" s="785">
        <v>2570</v>
      </c>
      <c r="L5" s="785"/>
      <c r="M5" s="785" t="s">
        <v>5</v>
      </c>
      <c r="N5" s="785"/>
      <c r="O5" s="816"/>
    </row>
    <row r="6" spans="1:16" s="6" customFormat="1" ht="51.75" customHeight="1">
      <c r="A6" s="802"/>
      <c r="B6" s="793"/>
      <c r="C6" s="37" t="s">
        <v>6</v>
      </c>
      <c r="D6" s="37" t="s">
        <v>7</v>
      </c>
      <c r="E6" s="37" t="s">
        <v>6</v>
      </c>
      <c r="F6" s="37" t="s">
        <v>7</v>
      </c>
      <c r="G6" s="37" t="s">
        <v>6</v>
      </c>
      <c r="H6" s="37" t="s">
        <v>7</v>
      </c>
      <c r="I6" s="37" t="s">
        <v>6</v>
      </c>
      <c r="J6" s="37" t="s">
        <v>7</v>
      </c>
      <c r="K6" s="37" t="s">
        <v>6</v>
      </c>
      <c r="L6" s="37" t="s">
        <v>7</v>
      </c>
      <c r="M6" s="37" t="s">
        <v>6</v>
      </c>
      <c r="N6" s="37" t="s">
        <v>7</v>
      </c>
      <c r="O6" s="817"/>
    </row>
    <row r="7" spans="1:16" s="38" customFormat="1">
      <c r="A7" s="39" t="s">
        <v>37</v>
      </c>
      <c r="B7" s="40"/>
      <c r="C7" s="41">
        <f>C9</f>
        <v>90</v>
      </c>
      <c r="D7" s="41">
        <f t="shared" ref="D7:L7" si="0">D9</f>
        <v>577200</v>
      </c>
      <c r="E7" s="41">
        <f t="shared" si="0"/>
        <v>110</v>
      </c>
      <c r="F7" s="41">
        <f t="shared" si="0"/>
        <v>577200</v>
      </c>
      <c r="G7" s="41">
        <f t="shared" si="0"/>
        <v>90</v>
      </c>
      <c r="H7" s="41">
        <f t="shared" si="0"/>
        <v>577200</v>
      </c>
      <c r="I7" s="41">
        <f t="shared" si="0"/>
        <v>90</v>
      </c>
      <c r="J7" s="41">
        <f t="shared" si="0"/>
        <v>577200</v>
      </c>
      <c r="K7" s="41">
        <f t="shared" si="0"/>
        <v>0</v>
      </c>
      <c r="L7" s="41">
        <f t="shared" si="0"/>
        <v>0</v>
      </c>
      <c r="M7" s="41">
        <f>C7+E7+G7+I7</f>
        <v>380</v>
      </c>
      <c r="N7" s="41">
        <f>D7+F7+H7+J7</f>
        <v>2308800</v>
      </c>
      <c r="O7" s="41"/>
      <c r="P7" s="43"/>
    </row>
    <row r="8" spans="1:16" s="9" customFormat="1">
      <c r="A8" s="7" t="s">
        <v>47</v>
      </c>
      <c r="B8" s="8"/>
      <c r="C8" s="45"/>
      <c r="D8" s="46"/>
      <c r="E8" s="45"/>
      <c r="F8" s="46"/>
      <c r="G8" s="46"/>
      <c r="H8" s="46"/>
      <c r="I8" s="45"/>
      <c r="J8" s="46"/>
      <c r="K8" s="45"/>
      <c r="L8" s="46"/>
      <c r="M8" s="45"/>
      <c r="N8" s="45"/>
      <c r="O8" s="45"/>
    </row>
    <row r="9" spans="1:16" s="1" customFormat="1">
      <c r="A9" s="141" t="s">
        <v>175</v>
      </c>
      <c r="B9" s="142"/>
      <c r="C9" s="742">
        <f>SUM(C10:C19)</f>
        <v>90</v>
      </c>
      <c r="D9" s="742">
        <f t="shared" ref="D9:L9" si="1">SUM(D10:D19)</f>
        <v>577200</v>
      </c>
      <c r="E9" s="742">
        <f t="shared" si="1"/>
        <v>110</v>
      </c>
      <c r="F9" s="742">
        <f t="shared" si="1"/>
        <v>577200</v>
      </c>
      <c r="G9" s="742">
        <f t="shared" si="1"/>
        <v>90</v>
      </c>
      <c r="H9" s="742">
        <f t="shared" si="1"/>
        <v>577200</v>
      </c>
      <c r="I9" s="742">
        <f t="shared" si="1"/>
        <v>90</v>
      </c>
      <c r="J9" s="742">
        <f t="shared" si="1"/>
        <v>577200</v>
      </c>
      <c r="K9" s="742">
        <f t="shared" si="1"/>
        <v>0</v>
      </c>
      <c r="L9" s="742">
        <f t="shared" si="1"/>
        <v>0</v>
      </c>
      <c r="M9" s="404">
        <f>C9+E9+G9+I9+K9</f>
        <v>380</v>
      </c>
      <c r="N9" s="404">
        <f>D9+F9+H9+J9+L9</f>
        <v>2308800</v>
      </c>
      <c r="O9" s="404"/>
      <c r="P9" s="11"/>
    </row>
    <row r="10" spans="1:16" s="732" customFormat="1">
      <c r="A10" s="24">
        <v>1</v>
      </c>
      <c r="B10" s="232" t="s">
        <v>176</v>
      </c>
      <c r="C10" s="735">
        <v>55</v>
      </c>
      <c r="D10" s="735">
        <v>181500</v>
      </c>
      <c r="E10" s="736">
        <v>55</v>
      </c>
      <c r="F10" s="736">
        <v>181500</v>
      </c>
      <c r="G10" s="646">
        <v>55</v>
      </c>
      <c r="H10" s="422">
        <v>181500</v>
      </c>
      <c r="I10" s="422">
        <v>55</v>
      </c>
      <c r="J10" s="737">
        <v>181500</v>
      </c>
      <c r="K10" s="703"/>
      <c r="L10" s="703"/>
      <c r="M10" s="279">
        <f t="shared" ref="M10:M19" si="2">C10+E10+G10+I10+K10</f>
        <v>220</v>
      </c>
      <c r="N10" s="279">
        <f t="shared" ref="N10:N19" si="3">D10+F10+H10+J10+L10</f>
        <v>726000</v>
      </c>
      <c r="O10" s="28"/>
      <c r="P10" s="11"/>
    </row>
    <row r="11" spans="1:16" s="732" customFormat="1">
      <c r="A11" s="24">
        <v>2</v>
      </c>
      <c r="B11" s="127" t="s">
        <v>177</v>
      </c>
      <c r="C11" s="637">
        <v>13</v>
      </c>
      <c r="D11" s="637">
        <v>62400</v>
      </c>
      <c r="E11" s="309">
        <v>33</v>
      </c>
      <c r="F11" s="309">
        <v>62400</v>
      </c>
      <c r="G11" s="422">
        <v>13</v>
      </c>
      <c r="H11" s="422">
        <v>62400</v>
      </c>
      <c r="I11" s="422">
        <v>13</v>
      </c>
      <c r="J11" s="307">
        <v>62400</v>
      </c>
      <c r="K11" s="249"/>
      <c r="L11" s="249"/>
      <c r="M11" s="205">
        <f t="shared" si="2"/>
        <v>72</v>
      </c>
      <c r="N11" s="205">
        <f t="shared" si="3"/>
        <v>249600</v>
      </c>
      <c r="O11" s="28"/>
      <c r="P11" s="11"/>
    </row>
    <row r="12" spans="1:16" s="732" customFormat="1">
      <c r="A12" s="24">
        <v>3</v>
      </c>
      <c r="B12" s="127" t="s">
        <v>178</v>
      </c>
      <c r="C12" s="637">
        <v>12</v>
      </c>
      <c r="D12" s="637">
        <v>48000</v>
      </c>
      <c r="E12" s="309">
        <v>12</v>
      </c>
      <c r="F12" s="309">
        <v>48000</v>
      </c>
      <c r="G12" s="422">
        <v>12</v>
      </c>
      <c r="H12" s="422">
        <v>48000</v>
      </c>
      <c r="I12" s="422">
        <v>12</v>
      </c>
      <c r="J12" s="308">
        <v>48000</v>
      </c>
      <c r="K12" s="249"/>
      <c r="L12" s="698"/>
      <c r="M12" s="205">
        <f t="shared" si="2"/>
        <v>48</v>
      </c>
      <c r="N12" s="205">
        <f t="shared" si="3"/>
        <v>192000</v>
      </c>
      <c r="O12" s="28"/>
      <c r="P12" s="11"/>
    </row>
    <row r="13" spans="1:16">
      <c r="A13" s="24">
        <v>4</v>
      </c>
      <c r="B13" s="127" t="s">
        <v>179</v>
      </c>
      <c r="C13" s="637">
        <v>5</v>
      </c>
      <c r="D13" s="637">
        <v>26500</v>
      </c>
      <c r="E13" s="738">
        <v>5</v>
      </c>
      <c r="F13" s="309">
        <v>26500</v>
      </c>
      <c r="G13" s="422">
        <v>5</v>
      </c>
      <c r="H13" s="422">
        <v>26500</v>
      </c>
      <c r="I13" s="422">
        <v>5</v>
      </c>
      <c r="J13" s="739">
        <v>26500</v>
      </c>
      <c r="K13" s="249"/>
      <c r="L13" s="733"/>
      <c r="M13" s="205">
        <f t="shared" si="2"/>
        <v>20</v>
      </c>
      <c r="N13" s="205">
        <f t="shared" si="3"/>
        <v>106000</v>
      </c>
      <c r="O13" s="28"/>
      <c r="P13" s="11"/>
    </row>
    <row r="14" spans="1:16">
      <c r="A14" s="24">
        <v>5</v>
      </c>
      <c r="B14" s="127" t="s">
        <v>180</v>
      </c>
      <c r="C14" s="637">
        <v>1</v>
      </c>
      <c r="D14" s="637">
        <v>200000</v>
      </c>
      <c r="E14" s="309">
        <v>1</v>
      </c>
      <c r="F14" s="309">
        <v>200000</v>
      </c>
      <c r="G14" s="422">
        <v>1</v>
      </c>
      <c r="H14" s="422">
        <v>200000</v>
      </c>
      <c r="I14" s="422">
        <v>1</v>
      </c>
      <c r="J14" s="309">
        <v>200000</v>
      </c>
      <c r="K14" s="249"/>
      <c r="L14" s="102"/>
      <c r="M14" s="205">
        <f t="shared" si="2"/>
        <v>4</v>
      </c>
      <c r="N14" s="205">
        <f t="shared" si="3"/>
        <v>800000</v>
      </c>
      <c r="O14" s="28"/>
      <c r="P14" s="11"/>
    </row>
    <row r="15" spans="1:16">
      <c r="A15" s="24">
        <v>6</v>
      </c>
      <c r="B15" s="766" t="s">
        <v>130</v>
      </c>
      <c r="C15" s="57">
        <v>2</v>
      </c>
      <c r="D15" s="777">
        <v>44000</v>
      </c>
      <c r="E15" s="57">
        <v>2</v>
      </c>
      <c r="F15" s="777">
        <v>44000</v>
      </c>
      <c r="G15" s="57">
        <v>2</v>
      </c>
      <c r="H15" s="777">
        <v>44000</v>
      </c>
      <c r="I15" s="57">
        <v>2</v>
      </c>
      <c r="J15" s="777">
        <v>44000</v>
      </c>
      <c r="K15" s="57"/>
      <c r="L15" s="58"/>
      <c r="M15" s="205">
        <f t="shared" si="2"/>
        <v>8</v>
      </c>
      <c r="N15" s="205">
        <f t="shared" si="3"/>
        <v>176000</v>
      </c>
      <c r="O15" s="777"/>
      <c r="P15" s="11" t="s">
        <v>653</v>
      </c>
    </row>
    <row r="16" spans="1:16">
      <c r="A16" s="24">
        <v>7</v>
      </c>
      <c r="B16" s="105" t="s">
        <v>667</v>
      </c>
      <c r="C16" s="57">
        <v>1</v>
      </c>
      <c r="D16" s="778">
        <v>4800</v>
      </c>
      <c r="E16" s="48">
        <v>1</v>
      </c>
      <c r="F16" s="778">
        <v>4800</v>
      </c>
      <c r="G16" s="57">
        <v>1</v>
      </c>
      <c r="H16" s="778">
        <v>4800</v>
      </c>
      <c r="I16" s="57">
        <v>1</v>
      </c>
      <c r="J16" s="778">
        <v>4800</v>
      </c>
      <c r="K16" s="57"/>
      <c r="L16" s="48"/>
      <c r="M16" s="205">
        <f t="shared" si="2"/>
        <v>4</v>
      </c>
      <c r="N16" s="205">
        <f t="shared" si="3"/>
        <v>19200</v>
      </c>
      <c r="O16" s="778"/>
      <c r="P16" s="11" t="s">
        <v>653</v>
      </c>
    </row>
    <row r="17" spans="1:18">
      <c r="A17" s="24">
        <v>8</v>
      </c>
      <c r="B17" s="104" t="s">
        <v>668</v>
      </c>
      <c r="C17" s="57">
        <v>1</v>
      </c>
      <c r="D17" s="777">
        <v>10000</v>
      </c>
      <c r="E17" s="57">
        <v>1</v>
      </c>
      <c r="F17" s="777">
        <v>10000</v>
      </c>
      <c r="G17" s="57">
        <v>1</v>
      </c>
      <c r="H17" s="777">
        <v>10000</v>
      </c>
      <c r="I17" s="57">
        <v>1</v>
      </c>
      <c r="J17" s="777">
        <v>10000</v>
      </c>
      <c r="K17" s="57"/>
      <c r="L17" s="48"/>
      <c r="M17" s="205">
        <f t="shared" si="2"/>
        <v>4</v>
      </c>
      <c r="N17" s="205">
        <f t="shared" si="3"/>
        <v>40000</v>
      </c>
      <c r="O17" s="777"/>
      <c r="P17" s="11" t="s">
        <v>653</v>
      </c>
    </row>
    <row r="18" spans="1:18" s="12" customFormat="1">
      <c r="A18" s="24">
        <v>9</v>
      </c>
      <c r="B18" s="200"/>
      <c r="C18" s="128"/>
      <c r="D18" s="110"/>
      <c r="E18" s="128"/>
      <c r="F18" s="129"/>
      <c r="G18" s="129"/>
      <c r="H18" s="129"/>
      <c r="I18" s="128"/>
      <c r="J18" s="129"/>
      <c r="K18" s="128"/>
      <c r="L18" s="129"/>
      <c r="M18" s="205">
        <f t="shared" si="2"/>
        <v>0</v>
      </c>
      <c r="N18" s="205">
        <f t="shared" si="3"/>
        <v>0</v>
      </c>
      <c r="O18" s="48"/>
    </row>
    <row r="19" spans="1:18" s="12" customFormat="1">
      <c r="A19" s="13">
        <v>10</v>
      </c>
      <c r="B19" s="27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776">
        <f t="shared" si="2"/>
        <v>0</v>
      </c>
      <c r="N19" s="776">
        <f t="shared" si="3"/>
        <v>0</v>
      </c>
      <c r="O19" s="49"/>
    </row>
    <row r="20" spans="1:18" s="12" customFormat="1"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8" s="14" customFormat="1" ht="20.100000000000001" customHeight="1">
      <c r="A21" s="782" t="s">
        <v>17</v>
      </c>
      <c r="B21" s="782"/>
      <c r="C21" s="782"/>
      <c r="D21" s="782"/>
      <c r="E21" s="782"/>
      <c r="F21" s="782"/>
      <c r="G21" s="782"/>
      <c r="H21" s="782"/>
      <c r="I21" s="782"/>
      <c r="J21" s="782"/>
      <c r="K21" s="782"/>
      <c r="L21" s="782"/>
      <c r="M21" s="782"/>
      <c r="N21" s="782"/>
      <c r="O21" s="782"/>
      <c r="P21" s="782"/>
      <c r="Q21" s="369"/>
      <c r="R21" s="369"/>
    </row>
    <row r="22" spans="1:18" s="14" customFormat="1" ht="20.100000000000001" customHeight="1">
      <c r="A22" s="15" t="s">
        <v>18</v>
      </c>
      <c r="B22" s="803" t="s">
        <v>19</v>
      </c>
      <c r="C22" s="803"/>
      <c r="D22" s="803"/>
      <c r="E22" s="16"/>
      <c r="F22" s="16"/>
      <c r="G22" s="369"/>
      <c r="H22" s="16"/>
      <c r="I22" s="369"/>
      <c r="J22" s="16"/>
      <c r="K22" s="369"/>
      <c r="L22" s="369"/>
      <c r="M22" s="369"/>
      <c r="N22" s="16"/>
      <c r="O22" s="369"/>
      <c r="P22" s="369"/>
      <c r="Q22" s="369"/>
      <c r="R22" s="369"/>
    </row>
    <row r="23" spans="1:18" s="17" customFormat="1" ht="21.75">
      <c r="B23" s="17" t="s">
        <v>20</v>
      </c>
      <c r="G23" s="18"/>
      <c r="H23" s="16"/>
      <c r="I23" s="19"/>
      <c r="J23" s="16"/>
      <c r="K23" s="19"/>
      <c r="L23" s="19"/>
      <c r="M23" s="19"/>
      <c r="N23" s="16"/>
      <c r="O23" s="19"/>
    </row>
    <row r="24" spans="1:18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8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8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8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8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8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8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2" spans="1:18">
      <c r="O32" s="369"/>
    </row>
    <row r="33" spans="15:15">
      <c r="O33" s="19"/>
    </row>
    <row r="35" spans="15:15">
      <c r="O35" s="369"/>
    </row>
    <row r="36" spans="15:15">
      <c r="O36" s="19"/>
    </row>
  </sheetData>
  <mergeCells count="14">
    <mergeCell ref="K5:L5"/>
    <mergeCell ref="M5:N5"/>
    <mergeCell ref="A21:P21"/>
    <mergeCell ref="B22:D22"/>
    <mergeCell ref="A1:N1"/>
    <mergeCell ref="A2:O2"/>
    <mergeCell ref="A4:A6"/>
    <mergeCell ref="B4:B6"/>
    <mergeCell ref="C4:N4"/>
    <mergeCell ref="O4:O6"/>
    <mergeCell ref="C5:D5"/>
    <mergeCell ref="E5:F5"/>
    <mergeCell ref="G5:H5"/>
    <mergeCell ref="I5:J5"/>
  </mergeCells>
  <printOptions horizontalCentered="1"/>
  <pageMargins left="0.39" right="0.28999999999999998" top="0.38" bottom="0.41" header="0.39370078740157483" footer="0.23622047244094491"/>
  <pageSetup paperSize="9" scale="71" orientation="landscape" r:id="rId1"/>
  <headerFooter alignWithMargins="0">
    <oddFooter>&amp;C&amp;P/&amp;N&amp;R&amp;A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C23E7-C379-4FF9-8ADD-CD53777D056A}">
  <sheetPr>
    <tabColor theme="5" tint="0.39997558519241921"/>
  </sheetPr>
  <dimension ref="A1:W31"/>
  <sheetViews>
    <sheetView view="pageBreakPreview" zoomScaleSheetLayoutView="100" workbookViewId="0">
      <selection activeCell="M10" sqref="M10"/>
    </sheetView>
  </sheetViews>
  <sheetFormatPr defaultColWidth="8.109375" defaultRowHeight="24"/>
  <cols>
    <col min="1" max="1" width="4.6640625" style="2" customWidth="1"/>
    <col min="2" max="2" width="59.77734375" style="2" customWidth="1"/>
    <col min="3" max="3" width="6.33203125" style="66" customWidth="1"/>
    <col min="4" max="4" width="7.6640625" style="67" bestFit="1" customWidth="1"/>
    <col min="5" max="5" width="7.6640625" style="66" bestFit="1" customWidth="1"/>
    <col min="6" max="6" width="9.44140625" style="67" bestFit="1" customWidth="1"/>
    <col min="7" max="7" width="6.33203125" style="67" customWidth="1"/>
    <col min="8" max="8" width="9.77734375" style="67" bestFit="1" customWidth="1"/>
    <col min="9" max="9" width="6.33203125" style="66" customWidth="1"/>
    <col min="10" max="10" width="9.44140625" style="67" bestFit="1" customWidth="1"/>
    <col min="11" max="11" width="7.5546875" style="66" bestFit="1" customWidth="1"/>
    <col min="12" max="12" width="6.33203125" style="67" customWidth="1"/>
    <col min="13" max="13" width="7.5546875" style="66" bestFit="1" customWidth="1"/>
    <col min="14" max="14" width="8.77734375" style="67" bestFit="1" customWidth="1"/>
    <col min="15" max="15" width="9.88671875" style="67" customWidth="1"/>
    <col min="16" max="16" width="11.77734375" style="2" customWidth="1"/>
    <col min="17" max="17" width="10.33203125" style="2" bestFit="1" customWidth="1"/>
    <col min="18" max="18" width="8.77734375" style="2" bestFit="1" customWidth="1"/>
    <col min="19" max="19" width="12.5546875" style="2" customWidth="1"/>
    <col min="20" max="20" width="19.44140625" style="2" customWidth="1"/>
    <col min="21" max="21" width="13.6640625" style="2" customWidth="1"/>
    <col min="22" max="16384" width="8.109375" style="2"/>
  </cols>
  <sheetData>
    <row r="1" spans="1:23" ht="27.75">
      <c r="A1" s="789" t="s">
        <v>636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1" t="s">
        <v>0</v>
      </c>
    </row>
    <row r="2" spans="1:23" ht="27.75">
      <c r="A2" s="789" t="s">
        <v>544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</row>
    <row r="3" spans="1:23" s="4" customFormat="1">
      <c r="A3" s="3"/>
      <c r="C3" s="35"/>
      <c r="D3" s="35"/>
      <c r="E3" s="35"/>
      <c r="F3" s="5"/>
      <c r="G3" s="5"/>
      <c r="H3" s="5"/>
      <c r="I3" s="35"/>
      <c r="J3" s="5"/>
      <c r="K3" s="35"/>
      <c r="L3" s="5"/>
      <c r="M3" s="36"/>
      <c r="N3" s="5"/>
      <c r="O3" s="5"/>
    </row>
    <row r="4" spans="1:23" s="6" customFormat="1" ht="24" customHeight="1">
      <c r="A4" s="801" t="s">
        <v>1</v>
      </c>
      <c r="B4" s="792" t="s">
        <v>2</v>
      </c>
      <c r="C4" s="786" t="s">
        <v>3</v>
      </c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787"/>
      <c r="O4" s="815" t="s">
        <v>4</v>
      </c>
    </row>
    <row r="5" spans="1:23" s="6" customFormat="1" ht="24" customHeight="1">
      <c r="A5" s="801"/>
      <c r="B5" s="792"/>
      <c r="C5" s="785">
        <v>2566</v>
      </c>
      <c r="D5" s="785"/>
      <c r="E5" s="785">
        <v>2567</v>
      </c>
      <c r="F5" s="785"/>
      <c r="G5" s="786">
        <v>2568</v>
      </c>
      <c r="H5" s="787"/>
      <c r="I5" s="785">
        <v>2569</v>
      </c>
      <c r="J5" s="785"/>
      <c r="K5" s="785">
        <v>2570</v>
      </c>
      <c r="L5" s="785"/>
      <c r="M5" s="785" t="s">
        <v>5</v>
      </c>
      <c r="N5" s="785"/>
      <c r="O5" s="816"/>
    </row>
    <row r="6" spans="1:23" s="6" customFormat="1" ht="51.75" customHeight="1">
      <c r="A6" s="802"/>
      <c r="B6" s="793"/>
      <c r="C6" s="37" t="s">
        <v>6</v>
      </c>
      <c r="D6" s="37" t="s">
        <v>7</v>
      </c>
      <c r="E6" s="37" t="s">
        <v>6</v>
      </c>
      <c r="F6" s="37" t="s">
        <v>7</v>
      </c>
      <c r="G6" s="37" t="s">
        <v>6</v>
      </c>
      <c r="H6" s="37" t="s">
        <v>7</v>
      </c>
      <c r="I6" s="37" t="s">
        <v>6</v>
      </c>
      <c r="J6" s="37" t="s">
        <v>7</v>
      </c>
      <c r="K6" s="37" t="s">
        <v>6</v>
      </c>
      <c r="L6" s="37" t="s">
        <v>7</v>
      </c>
      <c r="M6" s="37" t="s">
        <v>6</v>
      </c>
      <c r="N6" s="37" t="s">
        <v>7</v>
      </c>
      <c r="O6" s="817"/>
    </row>
    <row r="7" spans="1:23" s="38" customFormat="1">
      <c r="A7" s="39" t="s">
        <v>37</v>
      </c>
      <c r="B7" s="40"/>
      <c r="C7" s="41">
        <f>C9</f>
        <v>0</v>
      </c>
      <c r="D7" s="41">
        <f t="shared" ref="D7:L7" si="0">D9</f>
        <v>120000</v>
      </c>
      <c r="E7" s="41">
        <f t="shared" si="0"/>
        <v>0</v>
      </c>
      <c r="F7" s="41">
        <f t="shared" si="0"/>
        <v>120000</v>
      </c>
      <c r="G7" s="41">
        <f t="shared" si="0"/>
        <v>0</v>
      </c>
      <c r="H7" s="41">
        <f t="shared" si="0"/>
        <v>120000</v>
      </c>
      <c r="I7" s="41">
        <f t="shared" si="0"/>
        <v>0</v>
      </c>
      <c r="J7" s="41">
        <f t="shared" si="0"/>
        <v>120000</v>
      </c>
      <c r="K7" s="41">
        <f t="shared" si="0"/>
        <v>0</v>
      </c>
      <c r="L7" s="41">
        <f t="shared" si="0"/>
        <v>0</v>
      </c>
      <c r="M7" s="41">
        <f>C7+E7+G7+I7</f>
        <v>0</v>
      </c>
      <c r="N7" s="41">
        <f>D7+F7+H7+J7</f>
        <v>480000</v>
      </c>
      <c r="O7" s="41"/>
      <c r="P7" s="43"/>
      <c r="S7" s="43"/>
      <c r="T7" s="44"/>
      <c r="U7" s="43">
        <f>S7+T7</f>
        <v>0</v>
      </c>
    </row>
    <row r="8" spans="1:23" s="9" customFormat="1">
      <c r="A8" s="7" t="s">
        <v>47</v>
      </c>
      <c r="B8" s="8"/>
      <c r="C8" s="45"/>
      <c r="D8" s="46"/>
      <c r="E8" s="45"/>
      <c r="F8" s="46"/>
      <c r="G8" s="46"/>
      <c r="H8" s="46"/>
      <c r="I8" s="45"/>
      <c r="J8" s="46"/>
      <c r="K8" s="45"/>
      <c r="L8" s="46"/>
      <c r="M8" s="45"/>
      <c r="N8" s="45"/>
      <c r="O8" s="45"/>
      <c r="S8" s="47"/>
    </row>
    <row r="9" spans="1:23" s="1" customFormat="1">
      <c r="A9" s="141" t="s">
        <v>544</v>
      </c>
      <c r="B9" s="142"/>
      <c r="C9" s="742">
        <f>SUM(C10:C14)</f>
        <v>0</v>
      </c>
      <c r="D9" s="742">
        <f>SUM(D10:D14)</f>
        <v>120000</v>
      </c>
      <c r="E9" s="742">
        <f t="shared" ref="E9:L9" si="1">SUM(E10:E14)</f>
        <v>0</v>
      </c>
      <c r="F9" s="742">
        <f>SUM(F10:F14)</f>
        <v>120000</v>
      </c>
      <c r="G9" s="742">
        <f t="shared" si="1"/>
        <v>0</v>
      </c>
      <c r="H9" s="742">
        <f>SUM(H10:H14)</f>
        <v>120000</v>
      </c>
      <c r="I9" s="742">
        <f t="shared" si="1"/>
        <v>0</v>
      </c>
      <c r="J9" s="742">
        <f t="shared" si="1"/>
        <v>120000</v>
      </c>
      <c r="K9" s="742">
        <f t="shared" si="1"/>
        <v>0</v>
      </c>
      <c r="L9" s="742">
        <f t="shared" si="1"/>
        <v>0</v>
      </c>
      <c r="M9" s="98">
        <f>C9+E9+G9+I9+K9</f>
        <v>0</v>
      </c>
      <c r="N9" s="98">
        <f>D9+F9+H9+J9+L9</f>
        <v>480000</v>
      </c>
      <c r="O9" s="404"/>
      <c r="P9" s="728"/>
      <c r="Q9" s="729"/>
      <c r="R9" s="730"/>
      <c r="S9" s="730"/>
      <c r="T9" s="730"/>
      <c r="U9" s="11"/>
    </row>
    <row r="10" spans="1:23" s="732" customFormat="1" ht="27" customHeight="1">
      <c r="A10" s="121">
        <v>1</v>
      </c>
      <c r="B10" s="271" t="s">
        <v>38</v>
      </c>
      <c r="C10" s="160" t="s">
        <v>39</v>
      </c>
      <c r="D10" s="257">
        <v>120000</v>
      </c>
      <c r="E10" s="257" t="s">
        <v>39</v>
      </c>
      <c r="F10" s="743">
        <v>120000</v>
      </c>
      <c r="G10" s="160" t="s">
        <v>39</v>
      </c>
      <c r="H10" s="257">
        <v>120000</v>
      </c>
      <c r="I10" s="257" t="s">
        <v>39</v>
      </c>
      <c r="J10" s="257">
        <v>120000</v>
      </c>
      <c r="K10" s="703"/>
      <c r="L10" s="703"/>
      <c r="M10" s="703"/>
      <c r="N10" s="703"/>
      <c r="O10" s="28">
        <v>3</v>
      </c>
      <c r="P10" s="703"/>
      <c r="Q10" s="703"/>
      <c r="R10" s="270"/>
      <c r="S10" s="422"/>
      <c r="T10" s="639"/>
      <c r="U10" s="11"/>
    </row>
    <row r="11" spans="1:23" s="732" customFormat="1">
      <c r="A11" s="24">
        <v>2</v>
      </c>
      <c r="B11" s="127"/>
      <c r="C11" s="637"/>
      <c r="D11" s="637"/>
      <c r="E11" s="309"/>
      <c r="F11" s="309"/>
      <c r="G11" s="422"/>
      <c r="H11" s="422"/>
      <c r="I11" s="422"/>
      <c r="J11" s="307"/>
      <c r="K11" s="249"/>
      <c r="L11" s="249"/>
      <c r="M11" s="249"/>
      <c r="N11" s="249"/>
      <c r="O11" s="28"/>
      <c r="P11" s="249"/>
      <c r="Q11" s="249"/>
      <c r="R11" s="270"/>
      <c r="S11" s="422"/>
      <c r="T11" s="639"/>
      <c r="U11" s="11"/>
    </row>
    <row r="12" spans="1:23" s="732" customFormat="1">
      <c r="A12" s="24">
        <v>3</v>
      </c>
      <c r="B12" s="127"/>
      <c r="C12" s="637"/>
      <c r="D12" s="637"/>
      <c r="E12" s="309"/>
      <c r="F12" s="309"/>
      <c r="G12" s="422"/>
      <c r="H12" s="422"/>
      <c r="I12" s="422"/>
      <c r="J12" s="308"/>
      <c r="K12" s="249"/>
      <c r="L12" s="698"/>
      <c r="M12" s="249"/>
      <c r="N12" s="698"/>
      <c r="O12" s="28"/>
      <c r="P12" s="698"/>
      <c r="Q12" s="249"/>
      <c r="R12" s="270"/>
      <c r="S12" s="422"/>
      <c r="T12" s="639"/>
      <c r="U12" s="11"/>
    </row>
    <row r="13" spans="1:23">
      <c r="A13" s="24">
        <v>4</v>
      </c>
      <c r="B13" s="127"/>
      <c r="C13" s="637"/>
      <c r="D13" s="637"/>
      <c r="E13" s="309"/>
      <c r="F13" s="309"/>
      <c r="G13" s="422"/>
      <c r="H13" s="422"/>
      <c r="I13" s="422"/>
      <c r="J13" s="308"/>
      <c r="K13" s="249"/>
      <c r="L13" s="698"/>
      <c r="M13" s="249"/>
      <c r="N13" s="698"/>
      <c r="O13" s="28"/>
      <c r="P13" s="733"/>
      <c r="Q13" s="249"/>
      <c r="R13" s="270"/>
      <c r="S13" s="422"/>
      <c r="T13" s="639"/>
      <c r="U13" s="11"/>
    </row>
    <row r="14" spans="1:23">
      <c r="A14" s="13">
        <v>5</v>
      </c>
      <c r="B14" s="339"/>
      <c r="C14" s="740"/>
      <c r="D14" s="740"/>
      <c r="E14" s="741"/>
      <c r="F14" s="741"/>
      <c r="G14" s="734"/>
      <c r="H14" s="734"/>
      <c r="I14" s="734"/>
      <c r="J14" s="741"/>
      <c r="K14" s="250"/>
      <c r="L14" s="136"/>
      <c r="M14" s="250"/>
      <c r="N14" s="136"/>
      <c r="O14" s="29"/>
      <c r="P14" s="136"/>
      <c r="Q14" s="250"/>
      <c r="R14" s="290"/>
      <c r="S14" s="734"/>
      <c r="T14" s="631"/>
      <c r="U14" s="11"/>
    </row>
    <row r="15" spans="1:23" s="12" customFormat="1"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23" s="14" customFormat="1" ht="20.100000000000001" customHeight="1">
      <c r="A16" s="782" t="s">
        <v>17</v>
      </c>
      <c r="B16" s="782"/>
      <c r="C16" s="782"/>
      <c r="D16" s="782"/>
      <c r="E16" s="782"/>
      <c r="F16" s="782"/>
      <c r="G16" s="782"/>
      <c r="H16" s="782"/>
      <c r="I16" s="782"/>
      <c r="J16" s="782"/>
      <c r="K16" s="782"/>
      <c r="L16" s="782"/>
      <c r="M16" s="782"/>
      <c r="N16" s="782"/>
      <c r="O16" s="782"/>
      <c r="P16" s="782"/>
      <c r="Q16" s="782"/>
      <c r="R16" s="782"/>
      <c r="S16" s="782"/>
      <c r="T16" s="782"/>
      <c r="U16" s="782"/>
      <c r="V16" s="369"/>
      <c r="W16" s="369"/>
    </row>
    <row r="17" spans="1:23" s="14" customFormat="1" ht="20.100000000000001" customHeight="1">
      <c r="A17" s="15" t="s">
        <v>18</v>
      </c>
      <c r="B17" s="803" t="s">
        <v>19</v>
      </c>
      <c r="C17" s="803"/>
      <c r="D17" s="803"/>
      <c r="E17" s="16"/>
      <c r="F17" s="16"/>
      <c r="G17" s="369"/>
      <c r="H17" s="16"/>
      <c r="I17" s="369"/>
      <c r="J17" s="16"/>
      <c r="K17" s="369"/>
      <c r="L17" s="369"/>
      <c r="M17" s="369"/>
      <c r="N17" s="16"/>
      <c r="O17" s="369"/>
      <c r="P17" s="16"/>
      <c r="Q17" s="369"/>
      <c r="R17" s="16"/>
      <c r="S17" s="369"/>
      <c r="T17" s="369"/>
      <c r="U17" s="369"/>
      <c r="V17" s="369"/>
      <c r="W17" s="369"/>
    </row>
    <row r="18" spans="1:23" s="17" customFormat="1" ht="21.75">
      <c r="B18" s="17" t="s">
        <v>20</v>
      </c>
      <c r="G18" s="18"/>
      <c r="H18" s="16"/>
      <c r="I18" s="19"/>
      <c r="J18" s="16"/>
      <c r="K18" s="19"/>
      <c r="L18" s="19"/>
      <c r="M18" s="19"/>
      <c r="N18" s="16"/>
      <c r="O18" s="19"/>
      <c r="P18" s="16"/>
      <c r="Q18" s="19"/>
      <c r="R18" s="16"/>
      <c r="S18" s="19"/>
      <c r="T18" s="19"/>
    </row>
    <row r="19" spans="1:23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23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23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23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23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23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23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7" spans="1:23">
      <c r="O27" s="369"/>
    </row>
    <row r="28" spans="1:23">
      <c r="O28" s="19"/>
    </row>
    <row r="30" spans="1:23">
      <c r="O30" s="369"/>
    </row>
    <row r="31" spans="1:23">
      <c r="O31" s="19"/>
    </row>
  </sheetData>
  <mergeCells count="14">
    <mergeCell ref="K5:L5"/>
    <mergeCell ref="M5:N5"/>
    <mergeCell ref="A16:U16"/>
    <mergeCell ref="B17:D17"/>
    <mergeCell ref="A1:N1"/>
    <mergeCell ref="A2:O2"/>
    <mergeCell ref="A4:A6"/>
    <mergeCell ref="B4:B6"/>
    <mergeCell ref="C4:N4"/>
    <mergeCell ref="O4:O6"/>
    <mergeCell ref="C5:D5"/>
    <mergeCell ref="E5:F5"/>
    <mergeCell ref="G5:H5"/>
    <mergeCell ref="I5:J5"/>
  </mergeCells>
  <printOptions horizontalCentered="1"/>
  <pageMargins left="0.39" right="0.28999999999999998" top="0.38" bottom="0.41" header="0.39370078740157483" footer="0.23622047244094491"/>
  <pageSetup paperSize="9" scale="71" orientation="landscape" r:id="rId1"/>
  <headerFooter alignWithMargins="0">
    <oddFooter>&amp;C&amp;P/&amp;N&amp;R&amp;A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B7BBD-6778-49FB-AAA3-22AB50943ED7}">
  <sheetPr>
    <tabColor rgb="FF92D050"/>
  </sheetPr>
  <dimension ref="A1:Z43"/>
  <sheetViews>
    <sheetView view="pageBreakPreview" zoomScaleSheetLayoutView="100" workbookViewId="0">
      <selection activeCell="D5" sqref="D5:D6"/>
    </sheetView>
  </sheetViews>
  <sheetFormatPr defaultColWidth="8.109375" defaultRowHeight="24"/>
  <cols>
    <col min="1" max="1" width="4.6640625" style="2" customWidth="1"/>
    <col min="2" max="2" width="46.109375" style="2" customWidth="1"/>
    <col min="3" max="4" width="7" style="2" customWidth="1"/>
    <col min="5" max="5" width="10.5546875" style="2" customWidth="1"/>
    <col min="6" max="6" width="11.88671875" style="2" customWidth="1"/>
    <col min="7" max="7" width="11.21875" style="126" customWidth="1"/>
    <col min="8" max="8" width="6.33203125" style="66" customWidth="1"/>
    <col min="9" max="9" width="6.33203125" style="67" customWidth="1"/>
    <col min="10" max="10" width="6.33203125" style="66" customWidth="1"/>
    <col min="11" max="13" width="6.33203125" style="67" customWidth="1"/>
    <col min="14" max="14" width="6.33203125" style="66" customWidth="1"/>
    <col min="15" max="15" width="6.33203125" style="67" customWidth="1"/>
    <col min="16" max="16" width="6.33203125" style="66" customWidth="1"/>
    <col min="17" max="17" width="6.33203125" style="67" customWidth="1"/>
    <col min="18" max="18" width="6.33203125" style="66" customWidth="1"/>
    <col min="19" max="19" width="6.33203125" style="67" customWidth="1"/>
    <col min="20" max="20" width="9" style="67" customWidth="1"/>
    <col min="21" max="21" width="11.77734375" style="2" customWidth="1"/>
    <col min="22" max="22" width="10.33203125" style="2" bestFit="1" customWidth="1"/>
    <col min="23" max="23" width="8.77734375" style="2" bestFit="1" customWidth="1"/>
    <col min="24" max="24" width="12.5546875" style="2" customWidth="1"/>
    <col min="25" max="25" width="19.44140625" style="2" customWidth="1"/>
    <col min="26" max="26" width="13.6640625" style="2" customWidth="1"/>
    <col min="27" max="16384" width="8.109375" style="2"/>
  </cols>
  <sheetData>
    <row r="1" spans="1:26" s="75" customFormat="1" ht="27.75">
      <c r="A1" s="71" t="s">
        <v>640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 t="s">
        <v>41</v>
      </c>
    </row>
    <row r="2" spans="1:26" s="75" customFormat="1" ht="27.75">
      <c r="A2" s="789" t="s">
        <v>565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801" t="s">
        <v>1</v>
      </c>
      <c r="B4" s="792" t="s">
        <v>2</v>
      </c>
      <c r="C4" s="794" t="s">
        <v>641</v>
      </c>
      <c r="D4" s="795"/>
      <c r="E4" s="795"/>
      <c r="F4" s="795"/>
      <c r="G4" s="796"/>
      <c r="H4" s="785" t="s">
        <v>3</v>
      </c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8" t="s">
        <v>42</v>
      </c>
    </row>
    <row r="5" spans="1:26" s="6" customFormat="1" ht="24" customHeight="1">
      <c r="A5" s="801"/>
      <c r="B5" s="792"/>
      <c r="C5" s="797" t="s">
        <v>43</v>
      </c>
      <c r="D5" s="797" t="s">
        <v>44</v>
      </c>
      <c r="E5" s="799" t="s">
        <v>45</v>
      </c>
      <c r="F5" s="797" t="s">
        <v>46</v>
      </c>
      <c r="G5" s="783" t="s">
        <v>642</v>
      </c>
      <c r="H5" s="785">
        <v>2566</v>
      </c>
      <c r="I5" s="785"/>
      <c r="J5" s="785">
        <v>2567</v>
      </c>
      <c r="K5" s="785"/>
      <c r="L5" s="786">
        <v>2568</v>
      </c>
      <c r="M5" s="787"/>
      <c r="N5" s="785">
        <v>2569</v>
      </c>
      <c r="O5" s="785"/>
      <c r="P5" s="785">
        <v>2570</v>
      </c>
      <c r="Q5" s="785"/>
      <c r="R5" s="785" t="s">
        <v>5</v>
      </c>
      <c r="S5" s="785"/>
      <c r="T5" s="788"/>
    </row>
    <row r="6" spans="1:26" s="6" customFormat="1" ht="69.75" customHeight="1">
      <c r="A6" s="802"/>
      <c r="B6" s="793"/>
      <c r="C6" s="798"/>
      <c r="D6" s="798"/>
      <c r="E6" s="800"/>
      <c r="F6" s="798"/>
      <c r="G6" s="78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88"/>
    </row>
    <row r="7" spans="1:26" s="38" customFormat="1">
      <c r="A7" s="39" t="s">
        <v>37</v>
      </c>
      <c r="B7" s="40"/>
      <c r="C7" s="149"/>
      <c r="D7" s="149"/>
      <c r="E7" s="150"/>
      <c r="F7" s="151">
        <f>F9</f>
        <v>4618500</v>
      </c>
      <c r="G7" s="254">
        <f>G9</f>
        <v>606000</v>
      </c>
      <c r="H7" s="254">
        <f t="shared" ref="H7:S7" si="0">H9</f>
        <v>0</v>
      </c>
      <c r="I7" s="254">
        <f t="shared" si="0"/>
        <v>0</v>
      </c>
      <c r="J7" s="254">
        <f t="shared" si="0"/>
        <v>0</v>
      </c>
      <c r="K7" s="254">
        <f t="shared" si="0"/>
        <v>0</v>
      </c>
      <c r="L7" s="254">
        <f t="shared" si="0"/>
        <v>0</v>
      </c>
      <c r="M7" s="254">
        <f t="shared" si="0"/>
        <v>0</v>
      </c>
      <c r="N7" s="254">
        <f t="shared" si="0"/>
        <v>0</v>
      </c>
      <c r="O7" s="254">
        <f t="shared" si="0"/>
        <v>0</v>
      </c>
      <c r="P7" s="254">
        <f t="shared" si="0"/>
        <v>0</v>
      </c>
      <c r="Q7" s="254">
        <f t="shared" si="0"/>
        <v>0</v>
      </c>
      <c r="R7" s="254">
        <f t="shared" si="0"/>
        <v>0</v>
      </c>
      <c r="S7" s="254">
        <f t="shared" si="0"/>
        <v>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47</v>
      </c>
      <c r="B8" s="8"/>
      <c r="C8" s="87"/>
      <c r="D8" s="87"/>
      <c r="E8" s="88"/>
      <c r="F8" s="89"/>
      <c r="G8" s="90"/>
      <c r="H8" s="45"/>
      <c r="I8" s="46"/>
      <c r="J8" s="45"/>
      <c r="K8" s="46"/>
      <c r="L8" s="46"/>
      <c r="M8" s="46"/>
      <c r="N8" s="45"/>
      <c r="O8" s="46"/>
      <c r="P8" s="45"/>
      <c r="Q8" s="46"/>
      <c r="R8" s="45"/>
      <c r="S8" s="45"/>
      <c r="T8" s="45"/>
      <c r="X8" s="47"/>
    </row>
    <row r="9" spans="1:26" s="1" customFormat="1">
      <c r="A9" s="141" t="s">
        <v>122</v>
      </c>
      <c r="B9" s="142"/>
      <c r="C9" s="154"/>
      <c r="D9" s="154"/>
      <c r="E9" s="156"/>
      <c r="F9" s="156">
        <f>SUM(F10:F20)</f>
        <v>4618500</v>
      </c>
      <c r="G9" s="157">
        <f>SUM(G10:G20)</f>
        <v>606000</v>
      </c>
      <c r="H9" s="143"/>
      <c r="I9" s="404"/>
      <c r="J9" s="143"/>
      <c r="K9" s="404"/>
      <c r="L9" s="404"/>
      <c r="M9" s="404"/>
      <c r="N9" s="143"/>
      <c r="O9" s="404"/>
      <c r="P9" s="143"/>
      <c r="Q9" s="404"/>
      <c r="R9" s="143">
        <f>H9+J9+L9+N9+P9</f>
        <v>0</v>
      </c>
      <c r="S9" s="143">
        <f>I9+K9+M9+O9+Q9</f>
        <v>0</v>
      </c>
      <c r="T9" s="143"/>
      <c r="U9" s="11"/>
    </row>
    <row r="10" spans="1:26">
      <c r="A10" s="103">
        <v>1</v>
      </c>
      <c r="B10" s="405" t="s">
        <v>566</v>
      </c>
      <c r="C10" s="406">
        <v>1</v>
      </c>
      <c r="D10" s="406" t="s">
        <v>49</v>
      </c>
      <c r="E10" s="102">
        <v>606000</v>
      </c>
      <c r="F10" s="102">
        <f>C10*E10</f>
        <v>606000</v>
      </c>
      <c r="G10" s="56">
        <v>606000</v>
      </c>
      <c r="H10" s="128"/>
      <c r="I10" s="110"/>
      <c r="J10" s="128"/>
      <c r="K10" s="129"/>
      <c r="L10" s="129"/>
      <c r="M10" s="129"/>
      <c r="N10" s="128"/>
      <c r="O10" s="129"/>
      <c r="P10" s="128"/>
      <c r="Q10" s="129"/>
      <c r="R10" s="26"/>
      <c r="S10" s="26"/>
      <c r="T10" s="28"/>
      <c r="U10" s="11"/>
    </row>
    <row r="11" spans="1:26" s="409" customFormat="1">
      <c r="A11" s="103">
        <v>2</v>
      </c>
      <c r="B11" s="127" t="s">
        <v>567</v>
      </c>
      <c r="C11" s="407">
        <v>15</v>
      </c>
      <c r="D11" s="103" t="s">
        <v>568</v>
      </c>
      <c r="E11" s="408">
        <v>52020</v>
      </c>
      <c r="F11" s="166">
        <f>C11*E11</f>
        <v>780300</v>
      </c>
      <c r="G11" s="10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62"/>
      <c r="U11" s="11"/>
    </row>
    <row r="12" spans="1:26">
      <c r="A12" s="103">
        <v>3</v>
      </c>
      <c r="B12" s="410" t="s">
        <v>569</v>
      </c>
      <c r="C12" s="24">
        <v>1</v>
      </c>
      <c r="D12" s="406" t="s">
        <v>49</v>
      </c>
      <c r="E12" s="102">
        <v>184200</v>
      </c>
      <c r="F12" s="102">
        <f>E12*C12</f>
        <v>184200</v>
      </c>
      <c r="G12" s="56"/>
      <c r="H12" s="26"/>
      <c r="I12" s="110"/>
      <c r="J12" s="26"/>
      <c r="K12" s="110"/>
      <c r="L12" s="110"/>
      <c r="M12" s="110"/>
      <c r="N12" s="26"/>
      <c r="O12" s="110"/>
      <c r="P12" s="26"/>
      <c r="Q12" s="110"/>
      <c r="R12" s="26"/>
      <c r="S12" s="26"/>
      <c r="T12" s="58"/>
      <c r="U12" s="11"/>
    </row>
    <row r="13" spans="1:26">
      <c r="A13" s="103">
        <v>4</v>
      </c>
      <c r="B13" s="127" t="s">
        <v>125</v>
      </c>
      <c r="C13" s="406">
        <v>1</v>
      </c>
      <c r="D13" s="406" t="s">
        <v>49</v>
      </c>
      <c r="E13" s="102">
        <v>118000</v>
      </c>
      <c r="F13" s="102">
        <f>C13*E13</f>
        <v>118000</v>
      </c>
      <c r="G13" s="56"/>
      <c r="H13" s="128"/>
      <c r="I13" s="110"/>
      <c r="J13" s="128"/>
      <c r="K13" s="129"/>
      <c r="L13" s="129"/>
      <c r="M13" s="129"/>
      <c r="N13" s="128"/>
      <c r="O13" s="129"/>
      <c r="P13" s="128"/>
      <c r="Q13" s="129"/>
      <c r="R13" s="26"/>
      <c r="S13" s="26"/>
      <c r="T13" s="58"/>
      <c r="U13" s="11"/>
    </row>
    <row r="14" spans="1:26" s="132" customFormat="1">
      <c r="A14" s="103">
        <v>5</v>
      </c>
      <c r="B14" s="34" t="s">
        <v>570</v>
      </c>
      <c r="C14" s="406">
        <v>8</v>
      </c>
      <c r="D14" s="406" t="s">
        <v>126</v>
      </c>
      <c r="E14" s="130">
        <v>41400</v>
      </c>
      <c r="F14" s="130">
        <f>C14*E14</f>
        <v>331200</v>
      </c>
      <c r="G14" s="41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26"/>
      <c r="S14" s="26"/>
      <c r="T14" s="48"/>
      <c r="U14" s="11"/>
    </row>
    <row r="15" spans="1:26" s="409" customFormat="1">
      <c r="A15" s="103">
        <v>6</v>
      </c>
      <c r="B15" s="114" t="s">
        <v>127</v>
      </c>
      <c r="C15" s="24">
        <v>1</v>
      </c>
      <c r="D15" s="406" t="s">
        <v>124</v>
      </c>
      <c r="E15" s="102">
        <v>34900</v>
      </c>
      <c r="F15" s="102">
        <f>E15*C15</f>
        <v>34900</v>
      </c>
      <c r="G15" s="56"/>
      <c r="H15" s="57"/>
      <c r="I15" s="58"/>
      <c r="J15" s="57"/>
      <c r="K15" s="58"/>
      <c r="L15" s="58"/>
      <c r="M15" s="58"/>
      <c r="N15" s="57"/>
      <c r="O15" s="58"/>
      <c r="P15" s="57"/>
      <c r="Q15" s="58"/>
      <c r="R15" s="57"/>
      <c r="S15" s="58"/>
      <c r="T15" s="26"/>
      <c r="U15" s="11"/>
    </row>
    <row r="16" spans="1:26">
      <c r="A16" s="103">
        <v>7</v>
      </c>
      <c r="B16" s="410" t="s">
        <v>128</v>
      </c>
      <c r="C16" s="24">
        <v>1</v>
      </c>
      <c r="D16" s="406" t="s">
        <v>49</v>
      </c>
      <c r="E16" s="102">
        <v>329200</v>
      </c>
      <c r="F16" s="102">
        <f>E16*C16</f>
        <v>329200</v>
      </c>
      <c r="G16" s="56"/>
      <c r="H16" s="26"/>
      <c r="I16" s="110"/>
      <c r="J16" s="26"/>
      <c r="K16" s="110"/>
      <c r="L16" s="110"/>
      <c r="M16" s="110"/>
      <c r="N16" s="26"/>
      <c r="O16" s="110"/>
      <c r="P16" s="26"/>
      <c r="Q16" s="110"/>
      <c r="R16" s="26"/>
      <c r="S16" s="26"/>
      <c r="T16" s="58"/>
      <c r="U16" s="11"/>
    </row>
    <row r="17" spans="1:23" s="132" customFormat="1">
      <c r="A17" s="103">
        <v>8</v>
      </c>
      <c r="B17" s="34" t="s">
        <v>571</v>
      </c>
      <c r="C17" s="406">
        <v>1</v>
      </c>
      <c r="D17" s="406" t="s">
        <v>49</v>
      </c>
      <c r="E17" s="130">
        <v>634700</v>
      </c>
      <c r="F17" s="130">
        <f>C17*E17</f>
        <v>634700</v>
      </c>
      <c r="G17" s="41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26"/>
      <c r="S17" s="26"/>
      <c r="T17" s="48"/>
      <c r="U17" s="11"/>
    </row>
    <row r="18" spans="1:23" s="409" customFormat="1">
      <c r="A18" s="103">
        <v>9</v>
      </c>
      <c r="B18" s="114" t="s">
        <v>572</v>
      </c>
      <c r="C18" s="24">
        <v>4</v>
      </c>
      <c r="D18" s="406" t="s">
        <v>49</v>
      </c>
      <c r="E18" s="102">
        <v>400000</v>
      </c>
      <c r="F18" s="102">
        <f>E18*C18</f>
        <v>1600000</v>
      </c>
      <c r="G18" s="56"/>
      <c r="H18" s="57"/>
      <c r="I18" s="58"/>
      <c r="J18" s="57"/>
      <c r="K18" s="58"/>
      <c r="L18" s="58"/>
      <c r="M18" s="58"/>
      <c r="N18" s="57"/>
      <c r="O18" s="58"/>
      <c r="P18" s="57"/>
      <c r="Q18" s="58"/>
      <c r="R18" s="57"/>
      <c r="S18" s="58"/>
      <c r="T18" s="26"/>
      <c r="U18" s="11"/>
    </row>
    <row r="19" spans="1:23" s="409" customFormat="1">
      <c r="A19" s="103">
        <v>10</v>
      </c>
      <c r="B19" s="158"/>
      <c r="C19" s="407"/>
      <c r="D19" s="103"/>
      <c r="E19" s="408"/>
      <c r="F19" s="166"/>
      <c r="G19" s="107"/>
      <c r="H19" s="54"/>
      <c r="I19" s="55"/>
      <c r="J19" s="54"/>
      <c r="K19" s="55"/>
      <c r="L19" s="55"/>
      <c r="M19" s="55"/>
      <c r="N19" s="54"/>
      <c r="O19" s="55"/>
      <c r="P19" s="54"/>
      <c r="Q19" s="55"/>
      <c r="R19" s="54"/>
      <c r="S19" s="55"/>
      <c r="T19" s="147"/>
      <c r="U19" s="11"/>
    </row>
    <row r="20" spans="1:23" s="409" customFormat="1">
      <c r="A20" s="13">
        <v>11</v>
      </c>
      <c r="B20" s="135"/>
      <c r="C20" s="13"/>
      <c r="D20" s="412"/>
      <c r="E20" s="136"/>
      <c r="F20" s="136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67"/>
      <c r="U20" s="11"/>
    </row>
    <row r="21" spans="1:23" s="12" customFormat="1">
      <c r="G21" s="138"/>
      <c r="H21" s="66"/>
      <c r="I21" s="53"/>
      <c r="J21" s="66"/>
      <c r="K21" s="53"/>
      <c r="L21" s="53"/>
      <c r="M21" s="53"/>
      <c r="N21" s="66"/>
      <c r="O21" s="53"/>
      <c r="P21" s="66"/>
      <c r="Q21" s="53"/>
      <c r="R21" s="66"/>
      <c r="S21" s="53"/>
      <c r="T21" s="50"/>
    </row>
    <row r="22" spans="1:23" s="14" customFormat="1" ht="20.100000000000001" customHeight="1">
      <c r="A22" s="782" t="s">
        <v>17</v>
      </c>
      <c r="B22" s="782"/>
      <c r="C22" s="782"/>
      <c r="D22" s="782"/>
      <c r="E22" s="782"/>
      <c r="F22" s="782"/>
      <c r="G22" s="782"/>
      <c r="H22" s="782"/>
      <c r="I22" s="782"/>
      <c r="J22" s="782"/>
      <c r="K22" s="782"/>
      <c r="L22" s="782"/>
      <c r="M22" s="782"/>
      <c r="N22" s="782"/>
      <c r="O22" s="782"/>
      <c r="P22" s="782"/>
      <c r="Q22" s="782"/>
      <c r="R22" s="782"/>
      <c r="S22" s="782"/>
      <c r="T22" s="782"/>
      <c r="U22" s="782"/>
      <c r="V22" s="367"/>
      <c r="W22" s="367"/>
    </row>
    <row r="23" spans="1:23" s="14" customFormat="1" ht="20.100000000000001" customHeight="1">
      <c r="A23" s="15" t="s">
        <v>18</v>
      </c>
      <c r="B23" s="782" t="s">
        <v>19</v>
      </c>
      <c r="C23" s="782"/>
      <c r="D23" s="16"/>
      <c r="E23" s="16"/>
      <c r="F23" s="16"/>
      <c r="G23" s="367"/>
      <c r="H23" s="16"/>
      <c r="I23" s="367"/>
      <c r="J23" s="16"/>
      <c r="K23" s="367"/>
      <c r="L23" s="367"/>
      <c r="M23" s="367"/>
      <c r="N23" s="16"/>
      <c r="O23" s="367"/>
      <c r="P23" s="16"/>
      <c r="Q23" s="367"/>
      <c r="R23" s="16"/>
      <c r="S23" s="367"/>
      <c r="T23" s="367"/>
      <c r="U23" s="367"/>
      <c r="V23" s="367"/>
      <c r="W23" s="367"/>
    </row>
    <row r="24" spans="1:23" s="17" customFormat="1" ht="21.75">
      <c r="B24" s="17" t="s">
        <v>20</v>
      </c>
      <c r="G24" s="18"/>
      <c r="H24" s="16"/>
      <c r="I24" s="19"/>
      <c r="J24" s="16"/>
      <c r="K24" s="19"/>
      <c r="L24" s="19"/>
      <c r="M24" s="19"/>
      <c r="N24" s="16"/>
      <c r="O24" s="19"/>
      <c r="P24" s="16"/>
      <c r="Q24" s="19"/>
      <c r="R24" s="16"/>
      <c r="S24" s="19"/>
      <c r="T24" s="19"/>
    </row>
    <row r="25" spans="1:23">
      <c r="H25" s="57"/>
      <c r="I25" s="58"/>
      <c r="J25" s="57"/>
      <c r="K25" s="58"/>
      <c r="L25" s="58"/>
      <c r="M25" s="58"/>
      <c r="N25" s="57"/>
      <c r="O25" s="58"/>
      <c r="P25" s="57"/>
      <c r="Q25" s="58"/>
      <c r="R25" s="57"/>
      <c r="S25" s="58"/>
      <c r="T25" s="58"/>
    </row>
    <row r="26" spans="1:23">
      <c r="H26" s="57"/>
      <c r="I26" s="58"/>
      <c r="J26" s="57"/>
      <c r="K26" s="58"/>
      <c r="L26" s="58"/>
      <c r="M26" s="58"/>
      <c r="N26" s="57"/>
      <c r="O26" s="58"/>
      <c r="P26" s="57"/>
      <c r="Q26" s="58"/>
      <c r="R26" s="57"/>
      <c r="S26" s="58"/>
      <c r="T26" s="56"/>
    </row>
    <row r="27" spans="1:23">
      <c r="H27" s="57"/>
      <c r="I27" s="48"/>
      <c r="J27" s="57"/>
      <c r="K27" s="48"/>
      <c r="L27" s="48"/>
      <c r="M27" s="48"/>
      <c r="N27" s="57"/>
      <c r="O27" s="48"/>
      <c r="P27" s="57"/>
      <c r="Q27" s="48"/>
      <c r="R27" s="57"/>
      <c r="S27" s="48"/>
      <c r="T27" s="58"/>
    </row>
    <row r="28" spans="1:23">
      <c r="H28" s="57"/>
      <c r="I28" s="48"/>
      <c r="J28" s="57"/>
      <c r="K28" s="48"/>
      <c r="L28" s="48"/>
      <c r="M28" s="48"/>
      <c r="N28" s="57"/>
      <c r="O28" s="48"/>
      <c r="P28" s="57"/>
      <c r="Q28" s="48"/>
      <c r="R28" s="57"/>
      <c r="S28" s="48"/>
      <c r="T28" s="58"/>
    </row>
    <row r="29" spans="1:23">
      <c r="H29" s="57"/>
      <c r="I29" s="48"/>
      <c r="J29" s="57"/>
      <c r="K29" s="48"/>
      <c r="L29" s="48"/>
      <c r="M29" s="48"/>
      <c r="N29" s="57"/>
      <c r="O29" s="48"/>
      <c r="P29" s="57"/>
      <c r="Q29" s="48"/>
      <c r="R29" s="57"/>
      <c r="S29" s="48"/>
      <c r="T29" s="48"/>
    </row>
    <row r="30" spans="1:23">
      <c r="H30" s="57"/>
      <c r="I30" s="48"/>
      <c r="J30" s="57"/>
      <c r="K30" s="48"/>
      <c r="L30" s="48"/>
      <c r="M30" s="48"/>
      <c r="N30" s="57"/>
      <c r="O30" s="48"/>
      <c r="P30" s="57"/>
      <c r="Q30" s="48"/>
      <c r="R30" s="57"/>
      <c r="S30" s="48"/>
      <c r="T30" s="48"/>
    </row>
    <row r="31" spans="1:23">
      <c r="H31" s="57"/>
      <c r="I31" s="48"/>
      <c r="J31" s="57"/>
      <c r="K31" s="48"/>
      <c r="L31" s="48"/>
      <c r="M31" s="48"/>
      <c r="N31" s="57"/>
      <c r="O31" s="48"/>
      <c r="P31" s="57"/>
      <c r="Q31" s="48"/>
      <c r="R31" s="57"/>
      <c r="S31" s="48"/>
      <c r="T31" s="48"/>
    </row>
    <row r="32" spans="1:23">
      <c r="H32" s="57"/>
      <c r="I32" s="48"/>
      <c r="J32" s="57"/>
      <c r="K32" s="48"/>
      <c r="L32" s="48"/>
      <c r="M32" s="48"/>
      <c r="N32" s="57"/>
      <c r="O32" s="48"/>
      <c r="P32" s="57"/>
      <c r="Q32" s="48"/>
      <c r="R32" s="57"/>
      <c r="S32" s="48"/>
      <c r="T32" s="48"/>
    </row>
    <row r="33" spans="8:20">
      <c r="H33" s="57"/>
      <c r="I33" s="48"/>
      <c r="J33" s="57"/>
      <c r="K33" s="48"/>
      <c r="L33" s="48"/>
      <c r="M33" s="48"/>
      <c r="N33" s="57"/>
      <c r="O33" s="48"/>
      <c r="P33" s="57"/>
      <c r="Q33" s="48"/>
      <c r="R33" s="57"/>
      <c r="S33" s="48"/>
      <c r="T33" s="48"/>
    </row>
    <row r="34" spans="8:20">
      <c r="H34" s="57"/>
      <c r="I34" s="48"/>
      <c r="J34" s="57"/>
      <c r="K34" s="48"/>
      <c r="L34" s="48"/>
      <c r="M34" s="48"/>
      <c r="N34" s="57"/>
      <c r="O34" s="48"/>
      <c r="P34" s="57"/>
      <c r="Q34" s="48"/>
      <c r="R34" s="57"/>
      <c r="S34" s="48"/>
      <c r="T34" s="48"/>
    </row>
    <row r="35" spans="8:20">
      <c r="H35" s="57"/>
      <c r="I35" s="48"/>
      <c r="J35" s="57"/>
      <c r="K35" s="48"/>
      <c r="L35" s="48"/>
      <c r="M35" s="48"/>
      <c r="N35" s="57"/>
      <c r="O35" s="48"/>
      <c r="P35" s="57"/>
      <c r="Q35" s="48"/>
      <c r="R35" s="57"/>
      <c r="S35" s="48"/>
      <c r="T35" s="48"/>
    </row>
    <row r="36" spans="8:20">
      <c r="H36" s="57"/>
      <c r="I36" s="48"/>
      <c r="J36" s="57"/>
      <c r="K36" s="48"/>
      <c r="L36" s="48"/>
      <c r="M36" s="48"/>
      <c r="N36" s="57"/>
      <c r="O36" s="48"/>
      <c r="P36" s="57"/>
      <c r="Q36" s="48"/>
      <c r="R36" s="57"/>
      <c r="S36" s="48"/>
      <c r="T36" s="48"/>
    </row>
    <row r="37" spans="8:20">
      <c r="H37" s="57"/>
      <c r="I37" s="48"/>
      <c r="J37" s="57"/>
      <c r="K37" s="48"/>
      <c r="L37" s="48"/>
      <c r="M37" s="48"/>
      <c r="N37" s="57"/>
      <c r="O37" s="48"/>
      <c r="P37" s="57"/>
      <c r="Q37" s="48"/>
      <c r="R37" s="57"/>
      <c r="S37" s="48"/>
      <c r="T37" s="48"/>
    </row>
    <row r="38" spans="8:20">
      <c r="H38" s="57"/>
      <c r="I38" s="48"/>
      <c r="J38" s="57"/>
      <c r="K38" s="48"/>
      <c r="L38" s="48"/>
      <c r="M38" s="48"/>
      <c r="N38" s="57"/>
      <c r="O38" s="48"/>
      <c r="P38" s="57"/>
      <c r="Q38" s="48"/>
      <c r="R38" s="57"/>
      <c r="S38" s="48"/>
      <c r="T38" s="48"/>
    </row>
    <row r="39" spans="8:20">
      <c r="H39" s="65"/>
      <c r="I39" s="59"/>
      <c r="J39" s="65"/>
      <c r="K39" s="59"/>
      <c r="L39" s="59"/>
      <c r="M39" s="59"/>
      <c r="N39" s="65"/>
      <c r="O39" s="59"/>
      <c r="P39" s="65"/>
      <c r="Q39" s="59"/>
      <c r="R39" s="65"/>
      <c r="S39" s="59"/>
      <c r="T39" s="49"/>
    </row>
    <row r="42" spans="8:20">
      <c r="T42" s="367"/>
    </row>
    <row r="43" spans="8:20">
      <c r="T43" s="19"/>
    </row>
  </sheetData>
  <mergeCells count="19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A22:U22"/>
    <mergeCell ref="B23:C23"/>
    <mergeCell ref="G5:G6"/>
    <mergeCell ref="H5:I5"/>
    <mergeCell ref="J5:K5"/>
    <mergeCell ref="L5:M5"/>
    <mergeCell ref="N5:O5"/>
    <mergeCell ref="P5:Q5"/>
    <mergeCell ref="T4:T6"/>
  </mergeCells>
  <printOptions horizontalCentered="1"/>
  <pageMargins left="0.39" right="0.28999999999999998" top="0.38" bottom="0.41" header="0.39370078740157483" footer="0.23622047244094491"/>
  <pageSetup paperSize="9" scale="62" orientation="landscape" r:id="rId1"/>
  <headerFooter alignWithMargins="0">
    <oddFooter>&amp;C&amp;P/&amp;N&amp;R&amp;A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BB721-6A20-413F-8EA8-EED3B72820C8}">
  <sheetPr>
    <tabColor theme="5" tint="0.39997558519241921"/>
  </sheetPr>
  <dimension ref="A1:R45"/>
  <sheetViews>
    <sheetView view="pageBreakPreview" zoomScaleSheetLayoutView="100" workbookViewId="0">
      <selection activeCell="J20" sqref="J20"/>
    </sheetView>
  </sheetViews>
  <sheetFormatPr defaultColWidth="8.109375" defaultRowHeight="24"/>
  <cols>
    <col min="1" max="1" width="4.6640625" style="2" customWidth="1"/>
    <col min="2" max="2" width="59.77734375" style="2" customWidth="1"/>
    <col min="3" max="3" width="6.33203125" style="66" customWidth="1"/>
    <col min="4" max="4" width="7.6640625" style="67" bestFit="1" customWidth="1"/>
    <col min="5" max="5" width="7.6640625" style="66" bestFit="1" customWidth="1"/>
    <col min="6" max="6" width="9.44140625" style="67" bestFit="1" customWidth="1"/>
    <col min="7" max="7" width="6.33203125" style="67" customWidth="1"/>
    <col min="8" max="8" width="9.77734375" style="67" bestFit="1" customWidth="1"/>
    <col min="9" max="9" width="7.6640625" style="66" bestFit="1" customWidth="1"/>
    <col min="10" max="10" width="9.44140625" style="67" bestFit="1" customWidth="1"/>
    <col min="11" max="11" width="7.5546875" style="66" bestFit="1" customWidth="1"/>
    <col min="12" max="12" width="6.33203125" style="67" customWidth="1"/>
    <col min="13" max="13" width="9" style="66" bestFit="1" customWidth="1"/>
    <col min="14" max="14" width="9" style="67" bestFit="1" customWidth="1"/>
    <col min="15" max="15" width="9.88671875" style="67" customWidth="1"/>
    <col min="16" max="16" width="13.6640625" style="2" customWidth="1"/>
    <col min="17" max="16384" width="8.109375" style="2"/>
  </cols>
  <sheetData>
    <row r="1" spans="1:16" ht="27.75">
      <c r="A1" s="789" t="s">
        <v>636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1" t="s">
        <v>0</v>
      </c>
    </row>
    <row r="2" spans="1:16" ht="27.75">
      <c r="A2" s="789" t="s">
        <v>545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</row>
    <row r="3" spans="1:16" s="4" customFormat="1">
      <c r="A3" s="3"/>
      <c r="C3" s="35"/>
      <c r="D3" s="35"/>
      <c r="E3" s="35"/>
      <c r="F3" s="5"/>
      <c r="G3" s="5"/>
      <c r="H3" s="5"/>
      <c r="I3" s="35"/>
      <c r="J3" s="5"/>
      <c r="K3" s="35"/>
      <c r="L3" s="5"/>
      <c r="M3" s="36"/>
      <c r="N3" s="5"/>
      <c r="O3" s="5"/>
    </row>
    <row r="4" spans="1:16" s="6" customFormat="1" ht="24" customHeight="1">
      <c r="A4" s="801" t="s">
        <v>1</v>
      </c>
      <c r="B4" s="792" t="s">
        <v>2</v>
      </c>
      <c r="C4" s="786" t="s">
        <v>3</v>
      </c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787"/>
      <c r="O4" s="815" t="s">
        <v>4</v>
      </c>
    </row>
    <row r="5" spans="1:16" s="6" customFormat="1" ht="24" customHeight="1">
      <c r="A5" s="801"/>
      <c r="B5" s="792"/>
      <c r="C5" s="785">
        <v>2566</v>
      </c>
      <c r="D5" s="785"/>
      <c r="E5" s="785">
        <v>2567</v>
      </c>
      <c r="F5" s="785"/>
      <c r="G5" s="786">
        <v>2568</v>
      </c>
      <c r="H5" s="787"/>
      <c r="I5" s="785">
        <v>2569</v>
      </c>
      <c r="J5" s="785"/>
      <c r="K5" s="785">
        <v>2570</v>
      </c>
      <c r="L5" s="785"/>
      <c r="M5" s="785" t="s">
        <v>5</v>
      </c>
      <c r="N5" s="785"/>
      <c r="O5" s="816"/>
    </row>
    <row r="6" spans="1:16" s="6" customFormat="1" ht="51.75" customHeight="1">
      <c r="A6" s="802"/>
      <c r="B6" s="793"/>
      <c r="C6" s="37" t="s">
        <v>6</v>
      </c>
      <c r="D6" s="37" t="s">
        <v>7</v>
      </c>
      <c r="E6" s="37" t="s">
        <v>6</v>
      </c>
      <c r="F6" s="37" t="s">
        <v>7</v>
      </c>
      <c r="G6" s="37" t="s">
        <v>6</v>
      </c>
      <c r="H6" s="37" t="s">
        <v>7</v>
      </c>
      <c r="I6" s="37" t="s">
        <v>6</v>
      </c>
      <c r="J6" s="37" t="s">
        <v>7</v>
      </c>
      <c r="K6" s="37" t="s">
        <v>6</v>
      </c>
      <c r="L6" s="37" t="s">
        <v>7</v>
      </c>
      <c r="M6" s="37" t="s">
        <v>6</v>
      </c>
      <c r="N6" s="37" t="s">
        <v>7</v>
      </c>
      <c r="O6" s="817"/>
    </row>
    <row r="7" spans="1:16" s="38" customFormat="1">
      <c r="A7" s="39" t="s">
        <v>37</v>
      </c>
      <c r="B7" s="40"/>
      <c r="C7" s="41">
        <f>C9</f>
        <v>0</v>
      </c>
      <c r="D7" s="41">
        <f t="shared" ref="D7:L7" si="0">D9</f>
        <v>619744</v>
      </c>
      <c r="E7" s="41">
        <f t="shared" si="0"/>
        <v>0</v>
      </c>
      <c r="F7" s="41">
        <f t="shared" si="0"/>
        <v>1218000</v>
      </c>
      <c r="G7" s="41">
        <f t="shared" si="0"/>
        <v>0</v>
      </c>
      <c r="H7" s="41">
        <f t="shared" si="0"/>
        <v>590500</v>
      </c>
      <c r="I7" s="41">
        <f t="shared" si="0"/>
        <v>0</v>
      </c>
      <c r="J7" s="41">
        <f t="shared" si="0"/>
        <v>33920</v>
      </c>
      <c r="K7" s="41">
        <f t="shared" si="0"/>
        <v>0</v>
      </c>
      <c r="L7" s="41">
        <f t="shared" si="0"/>
        <v>0</v>
      </c>
      <c r="M7" s="41">
        <f>C7+E7+G7+I7</f>
        <v>0</v>
      </c>
      <c r="N7" s="41">
        <f>D7+F7+H7+J7</f>
        <v>2462164</v>
      </c>
      <c r="O7" s="41"/>
      <c r="P7" s="43"/>
    </row>
    <row r="8" spans="1:16" s="9" customFormat="1">
      <c r="A8" s="7" t="s">
        <v>47</v>
      </c>
      <c r="B8" s="8"/>
      <c r="C8" s="45"/>
      <c r="D8" s="46"/>
      <c r="E8" s="45"/>
      <c r="F8" s="46"/>
      <c r="G8" s="46"/>
      <c r="H8" s="46"/>
      <c r="I8" s="45"/>
      <c r="J8" s="46"/>
      <c r="K8" s="45"/>
      <c r="L8" s="46"/>
      <c r="M8" s="45"/>
      <c r="N8" s="45"/>
      <c r="O8" s="45"/>
    </row>
    <row r="9" spans="1:16" s="1" customFormat="1">
      <c r="A9" s="141" t="s">
        <v>545</v>
      </c>
      <c r="B9" s="142"/>
      <c r="C9" s="742">
        <f>SUM(C18:C26)</f>
        <v>0</v>
      </c>
      <c r="D9" s="744">
        <f>SUM(D10:D28)</f>
        <v>619744</v>
      </c>
      <c r="E9" s="744">
        <f t="shared" ref="E9:L9" si="1">SUM(E10:E28)</f>
        <v>0</v>
      </c>
      <c r="F9" s="744">
        <f t="shared" si="1"/>
        <v>1218000</v>
      </c>
      <c r="G9" s="744">
        <f t="shared" si="1"/>
        <v>0</v>
      </c>
      <c r="H9" s="744">
        <f>SUM(H10:H28)</f>
        <v>590500</v>
      </c>
      <c r="I9" s="744">
        <f t="shared" si="1"/>
        <v>0</v>
      </c>
      <c r="J9" s="744">
        <f t="shared" si="1"/>
        <v>33920</v>
      </c>
      <c r="K9" s="744">
        <f t="shared" si="1"/>
        <v>0</v>
      </c>
      <c r="L9" s="744">
        <f t="shared" si="1"/>
        <v>0</v>
      </c>
      <c r="M9" s="98">
        <f>C9+E9+G9+I9+K9</f>
        <v>0</v>
      </c>
      <c r="N9" s="98">
        <f>D9+F9+H9+J9+L9</f>
        <v>2462164</v>
      </c>
      <c r="O9" s="404"/>
      <c r="P9" s="11"/>
    </row>
    <row r="10" spans="1:16" s="732" customFormat="1" ht="25.5" customHeight="1">
      <c r="A10" s="385">
        <v>1</v>
      </c>
      <c r="B10" s="746" t="s">
        <v>220</v>
      </c>
      <c r="C10" s="747" t="s">
        <v>39</v>
      </c>
      <c r="D10" s="447">
        <v>36000</v>
      </c>
      <c r="E10" s="447"/>
      <c r="F10" s="447"/>
      <c r="G10" s="748"/>
      <c r="H10" s="447"/>
      <c r="I10" s="447"/>
      <c r="J10" s="447"/>
      <c r="K10" s="749"/>
      <c r="L10" s="749"/>
      <c r="M10" s="279"/>
      <c r="N10" s="279">
        <f t="shared" ref="N10:N28" si="2">D10+F10+H10+J10+L10</f>
        <v>36000</v>
      </c>
      <c r="O10" s="518">
        <v>6</v>
      </c>
      <c r="P10" s="11"/>
    </row>
    <row r="11" spans="1:16" s="732" customFormat="1">
      <c r="A11" s="378">
        <v>2</v>
      </c>
      <c r="B11" s="607" t="s">
        <v>221</v>
      </c>
      <c r="C11" s="607" t="s">
        <v>39</v>
      </c>
      <c r="D11" s="419">
        <v>15000</v>
      </c>
      <c r="E11" s="775" t="s">
        <v>39</v>
      </c>
      <c r="F11" s="130">
        <v>15000</v>
      </c>
      <c r="G11" s="607" t="s">
        <v>39</v>
      </c>
      <c r="H11" s="419">
        <v>15000</v>
      </c>
      <c r="I11" s="422"/>
      <c r="J11" s="638"/>
      <c r="K11" s="421"/>
      <c r="L11" s="421"/>
      <c r="M11" s="205"/>
      <c r="N11" s="205">
        <f t="shared" si="2"/>
        <v>45000</v>
      </c>
      <c r="O11" s="391">
        <v>6</v>
      </c>
      <c r="P11" s="11" t="s">
        <v>659</v>
      </c>
    </row>
    <row r="12" spans="1:16" s="732" customFormat="1">
      <c r="A12" s="385">
        <v>3</v>
      </c>
      <c r="B12" s="607" t="s">
        <v>222</v>
      </c>
      <c r="C12" s="378" t="s">
        <v>210</v>
      </c>
      <c r="D12" s="419">
        <v>5200</v>
      </c>
      <c r="E12" s="419"/>
      <c r="F12" s="419"/>
      <c r="G12" s="251"/>
      <c r="H12" s="419"/>
      <c r="I12" s="422"/>
      <c r="J12" s="638"/>
      <c r="K12" s="421"/>
      <c r="L12" s="619"/>
      <c r="M12" s="205"/>
      <c r="N12" s="205">
        <f t="shared" si="2"/>
        <v>5200</v>
      </c>
      <c r="O12" s="391">
        <v>6</v>
      </c>
      <c r="P12" s="11"/>
    </row>
    <row r="13" spans="1:16">
      <c r="A13" s="378">
        <v>4</v>
      </c>
      <c r="B13" s="607" t="s">
        <v>223</v>
      </c>
      <c r="C13" s="378" t="s">
        <v>211</v>
      </c>
      <c r="D13" s="352">
        <v>90000</v>
      </c>
      <c r="E13" s="378" t="s">
        <v>224</v>
      </c>
      <c r="F13" s="352">
        <v>120000</v>
      </c>
      <c r="G13" s="102" t="s">
        <v>40</v>
      </c>
      <c r="H13" s="102">
        <v>180000</v>
      </c>
      <c r="I13" s="422"/>
      <c r="J13" s="638"/>
      <c r="K13" s="421"/>
      <c r="L13" s="619"/>
      <c r="M13" s="205"/>
      <c r="N13" s="205">
        <f t="shared" si="2"/>
        <v>390000</v>
      </c>
      <c r="O13" s="391">
        <v>6</v>
      </c>
      <c r="P13" s="11" t="s">
        <v>661</v>
      </c>
    </row>
    <row r="14" spans="1:16" s="732" customFormat="1" ht="25.5" customHeight="1">
      <c r="A14" s="385">
        <v>5</v>
      </c>
      <c r="B14" s="726" t="s">
        <v>130</v>
      </c>
      <c r="C14" s="378" t="s">
        <v>210</v>
      </c>
      <c r="D14" s="419">
        <v>44000</v>
      </c>
      <c r="E14" s="419"/>
      <c r="F14" s="419"/>
      <c r="G14" s="251"/>
      <c r="H14" s="419"/>
      <c r="I14" s="419"/>
      <c r="J14" s="419"/>
      <c r="K14" s="713"/>
      <c r="L14" s="713"/>
      <c r="M14" s="205"/>
      <c r="N14" s="205">
        <f t="shared" si="2"/>
        <v>44000</v>
      </c>
      <c r="O14" s="391">
        <v>6</v>
      </c>
      <c r="P14" s="11"/>
    </row>
    <row r="15" spans="1:16" s="732" customFormat="1">
      <c r="A15" s="378">
        <v>6</v>
      </c>
      <c r="B15" s="607" t="s">
        <v>225</v>
      </c>
      <c r="C15" s="607" t="s">
        <v>51</v>
      </c>
      <c r="D15" s="419">
        <v>13000</v>
      </c>
      <c r="E15" s="419"/>
      <c r="F15" s="419"/>
      <c r="G15" s="251"/>
      <c r="H15" s="419"/>
      <c r="I15" s="422"/>
      <c r="J15" s="638"/>
      <c r="K15" s="421"/>
      <c r="L15" s="421"/>
      <c r="M15" s="205"/>
      <c r="N15" s="205">
        <f t="shared" si="2"/>
        <v>13000</v>
      </c>
      <c r="O15" s="391">
        <v>6</v>
      </c>
      <c r="P15" s="11"/>
    </row>
    <row r="16" spans="1:16" s="732" customFormat="1">
      <c r="A16" s="385">
        <v>7</v>
      </c>
      <c r="B16" s="607" t="s">
        <v>226</v>
      </c>
      <c r="C16" s="607" t="s">
        <v>39</v>
      </c>
      <c r="D16" s="419">
        <v>10864</v>
      </c>
      <c r="E16" s="419"/>
      <c r="F16" s="419"/>
      <c r="G16" s="251"/>
      <c r="H16" s="419"/>
      <c r="I16" s="422"/>
      <c r="J16" s="638"/>
      <c r="K16" s="421"/>
      <c r="L16" s="619"/>
      <c r="M16" s="205"/>
      <c r="N16" s="205">
        <f t="shared" si="2"/>
        <v>10864</v>
      </c>
      <c r="O16" s="391">
        <v>6</v>
      </c>
      <c r="P16" s="11"/>
    </row>
    <row r="17" spans="1:18">
      <c r="A17" s="378">
        <v>8</v>
      </c>
      <c r="B17" s="607" t="s">
        <v>227</v>
      </c>
      <c r="C17" s="607" t="s">
        <v>39</v>
      </c>
      <c r="D17" s="419">
        <v>9500</v>
      </c>
      <c r="E17" s="419"/>
      <c r="F17" s="419"/>
      <c r="G17" s="251"/>
      <c r="H17" s="419"/>
      <c r="I17" s="422"/>
      <c r="J17" s="638"/>
      <c r="K17" s="421"/>
      <c r="L17" s="619"/>
      <c r="M17" s="205"/>
      <c r="N17" s="205">
        <f t="shared" si="2"/>
        <v>9500</v>
      </c>
      <c r="O17" s="391">
        <v>6</v>
      </c>
      <c r="P17" s="11"/>
    </row>
    <row r="18" spans="1:18" s="732" customFormat="1" ht="25.5" customHeight="1">
      <c r="A18" s="385">
        <v>9</v>
      </c>
      <c r="B18" s="726" t="s">
        <v>228</v>
      </c>
      <c r="C18" s="607" t="s">
        <v>51</v>
      </c>
      <c r="D18" s="419">
        <v>79180</v>
      </c>
      <c r="E18" s="419"/>
      <c r="F18" s="419"/>
      <c r="G18" s="251"/>
      <c r="H18" s="419"/>
      <c r="I18" s="419"/>
      <c r="J18" s="419"/>
      <c r="K18" s="713"/>
      <c r="L18" s="713"/>
      <c r="M18" s="205"/>
      <c r="N18" s="205">
        <f t="shared" si="2"/>
        <v>79180</v>
      </c>
      <c r="O18" s="391">
        <v>6</v>
      </c>
      <c r="P18" s="11"/>
    </row>
    <row r="19" spans="1:18" s="732" customFormat="1">
      <c r="A19" s="378">
        <v>10</v>
      </c>
      <c r="B19" s="607" t="s">
        <v>176</v>
      </c>
      <c r="C19" s="273" t="s">
        <v>229</v>
      </c>
      <c r="D19" s="112">
        <v>99000</v>
      </c>
      <c r="E19" s="419" t="s">
        <v>229</v>
      </c>
      <c r="F19" s="419">
        <v>99000</v>
      </c>
      <c r="G19" s="251"/>
      <c r="H19" s="419"/>
      <c r="I19" s="422"/>
      <c r="J19" s="638"/>
      <c r="K19" s="421"/>
      <c r="L19" s="421"/>
      <c r="M19" s="205"/>
      <c r="N19" s="205">
        <f t="shared" si="2"/>
        <v>198000</v>
      </c>
      <c r="O19" s="391">
        <v>6</v>
      </c>
      <c r="P19" s="11" t="s">
        <v>658</v>
      </c>
    </row>
    <row r="20" spans="1:18" s="732" customFormat="1">
      <c r="A20" s="385">
        <v>11</v>
      </c>
      <c r="B20" s="607" t="s">
        <v>180</v>
      </c>
      <c r="C20" s="775" t="s">
        <v>39</v>
      </c>
      <c r="D20" s="102">
        <v>200000</v>
      </c>
      <c r="E20" s="427" t="s">
        <v>39</v>
      </c>
      <c r="F20" s="427">
        <v>200000</v>
      </c>
      <c r="G20" s="427"/>
      <c r="H20" s="427"/>
      <c r="I20" s="422"/>
      <c r="J20" s="638"/>
      <c r="K20" s="421"/>
      <c r="L20" s="619"/>
      <c r="M20" s="205"/>
      <c r="N20" s="205">
        <f t="shared" si="2"/>
        <v>400000</v>
      </c>
      <c r="O20" s="391">
        <v>6</v>
      </c>
      <c r="P20" s="11" t="s">
        <v>658</v>
      </c>
    </row>
    <row r="21" spans="1:18">
      <c r="A21" s="378">
        <v>12</v>
      </c>
      <c r="B21" s="607" t="s">
        <v>230</v>
      </c>
      <c r="C21" s="422"/>
      <c r="D21" s="422"/>
      <c r="E21" s="775" t="s">
        <v>660</v>
      </c>
      <c r="F21" s="102">
        <v>480000</v>
      </c>
      <c r="G21" s="427" t="s">
        <v>231</v>
      </c>
      <c r="H21" s="427">
        <v>115500</v>
      </c>
      <c r="I21" s="422"/>
      <c r="J21" s="638"/>
      <c r="K21" s="421"/>
      <c r="L21" s="619"/>
      <c r="M21" s="205"/>
      <c r="N21" s="205">
        <f t="shared" si="2"/>
        <v>595500</v>
      </c>
      <c r="O21" s="391">
        <v>6</v>
      </c>
      <c r="P21" s="11" t="s">
        <v>659</v>
      </c>
    </row>
    <row r="22" spans="1:18">
      <c r="A22" s="385">
        <v>13</v>
      </c>
      <c r="B22" s="104" t="s">
        <v>130</v>
      </c>
      <c r="C22" s="57"/>
      <c r="D22" s="48"/>
      <c r="E22" s="57"/>
      <c r="F22" s="48"/>
      <c r="G22" s="130" t="s">
        <v>662</v>
      </c>
      <c r="H22" s="130">
        <v>280000</v>
      </c>
      <c r="I22" s="57"/>
      <c r="J22" s="48"/>
      <c r="K22" s="57"/>
      <c r="L22" s="48"/>
      <c r="M22" s="205"/>
      <c r="N22" s="205">
        <f t="shared" si="2"/>
        <v>280000</v>
      </c>
      <c r="O22" s="391">
        <v>6</v>
      </c>
      <c r="P22" s="11" t="s">
        <v>653</v>
      </c>
    </row>
    <row r="23" spans="1:18">
      <c r="A23" s="378">
        <v>14</v>
      </c>
      <c r="B23" s="766" t="s">
        <v>655</v>
      </c>
      <c r="C23" s="54"/>
      <c r="D23" s="55"/>
      <c r="E23" s="54"/>
      <c r="F23" s="55"/>
      <c r="G23" s="55"/>
      <c r="H23" s="55"/>
      <c r="I23" s="775" t="s">
        <v>662</v>
      </c>
      <c r="J23" s="102">
        <v>15920</v>
      </c>
      <c r="K23" s="54"/>
      <c r="L23" s="55"/>
      <c r="M23" s="205"/>
      <c r="N23" s="205">
        <f t="shared" si="2"/>
        <v>15920</v>
      </c>
      <c r="O23" s="391">
        <v>6</v>
      </c>
      <c r="P23" s="11" t="s">
        <v>653</v>
      </c>
    </row>
    <row r="24" spans="1:18" ht="48">
      <c r="A24" s="385">
        <v>15</v>
      </c>
      <c r="B24" s="127" t="s">
        <v>656</v>
      </c>
      <c r="C24" s="273" t="s">
        <v>210</v>
      </c>
      <c r="D24" s="111">
        <v>18000</v>
      </c>
      <c r="E24" s="273"/>
      <c r="F24" s="111"/>
      <c r="G24" s="111"/>
      <c r="H24" s="111"/>
      <c r="I24" s="775" t="s">
        <v>210</v>
      </c>
      <c r="J24" s="102">
        <v>18000</v>
      </c>
      <c r="K24" s="57"/>
      <c r="L24" s="58"/>
      <c r="M24" s="205"/>
      <c r="N24" s="205">
        <f t="shared" si="2"/>
        <v>36000</v>
      </c>
      <c r="O24" s="391">
        <v>6</v>
      </c>
      <c r="P24" s="11" t="s">
        <v>653</v>
      </c>
    </row>
    <row r="25" spans="1:18">
      <c r="A25" s="378">
        <v>16</v>
      </c>
      <c r="B25" s="127" t="s">
        <v>657</v>
      </c>
      <c r="C25" s="775"/>
      <c r="D25" s="102"/>
      <c r="E25" s="775" t="s">
        <v>51</v>
      </c>
      <c r="F25" s="102">
        <v>304000</v>
      </c>
      <c r="G25" s="102"/>
      <c r="H25" s="102"/>
      <c r="I25" s="775"/>
      <c r="J25" s="102"/>
      <c r="K25" s="57"/>
      <c r="L25" s="48"/>
      <c r="M25" s="205"/>
      <c r="N25" s="205">
        <f t="shared" si="2"/>
        <v>304000</v>
      </c>
      <c r="O25" s="391">
        <v>6</v>
      </c>
      <c r="P25" s="11" t="s">
        <v>653</v>
      </c>
    </row>
    <row r="26" spans="1:18">
      <c r="A26" s="385">
        <v>17</v>
      </c>
      <c r="B26" s="607"/>
      <c r="C26" s="422"/>
      <c r="D26" s="422"/>
      <c r="E26" s="641"/>
      <c r="F26" s="641"/>
      <c r="G26" s="422"/>
      <c r="H26" s="422"/>
      <c r="I26" s="422"/>
      <c r="J26" s="641"/>
      <c r="K26" s="421"/>
      <c r="L26" s="379"/>
      <c r="M26" s="205"/>
      <c r="N26" s="205">
        <f t="shared" si="2"/>
        <v>0</v>
      </c>
      <c r="O26" s="391"/>
      <c r="P26" s="11"/>
    </row>
    <row r="27" spans="1:18">
      <c r="A27" s="378">
        <v>18</v>
      </c>
      <c r="B27" s="607"/>
      <c r="C27" s="422"/>
      <c r="D27" s="422"/>
      <c r="E27" s="641"/>
      <c r="F27" s="641"/>
      <c r="G27" s="422"/>
      <c r="H27" s="422"/>
      <c r="I27" s="422"/>
      <c r="J27" s="638"/>
      <c r="K27" s="421"/>
      <c r="L27" s="619"/>
      <c r="M27" s="205"/>
      <c r="N27" s="205">
        <f t="shared" si="2"/>
        <v>0</v>
      </c>
      <c r="O27" s="391"/>
      <c r="P27" s="11"/>
    </row>
    <row r="28" spans="1:18">
      <c r="A28" s="399">
        <v>19</v>
      </c>
      <c r="B28" s="708"/>
      <c r="C28" s="734"/>
      <c r="D28" s="734"/>
      <c r="E28" s="745"/>
      <c r="F28" s="745"/>
      <c r="G28" s="734"/>
      <c r="H28" s="734"/>
      <c r="I28" s="734"/>
      <c r="J28" s="745"/>
      <c r="K28" s="632"/>
      <c r="L28" s="400"/>
      <c r="M28" s="776"/>
      <c r="N28" s="776">
        <f t="shared" si="2"/>
        <v>0</v>
      </c>
      <c r="O28" s="403"/>
      <c r="P28" s="11"/>
    </row>
    <row r="29" spans="1:18" s="12" customFormat="1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8" s="14" customFormat="1" ht="20.100000000000001" customHeight="1">
      <c r="A30" s="782" t="s">
        <v>17</v>
      </c>
      <c r="B30" s="782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  <c r="N30" s="782"/>
      <c r="O30" s="782"/>
      <c r="P30" s="782"/>
      <c r="Q30" s="369"/>
      <c r="R30" s="369"/>
    </row>
    <row r="31" spans="1:18" s="14" customFormat="1" ht="20.100000000000001" customHeight="1">
      <c r="A31" s="15" t="s">
        <v>18</v>
      </c>
      <c r="B31" s="803" t="s">
        <v>19</v>
      </c>
      <c r="C31" s="803"/>
      <c r="D31" s="803"/>
      <c r="E31" s="16"/>
      <c r="F31" s="16"/>
      <c r="G31" s="369"/>
      <c r="H31" s="16"/>
      <c r="I31" s="369"/>
      <c r="J31" s="16"/>
      <c r="K31" s="369"/>
      <c r="L31" s="369"/>
      <c r="M31" s="369"/>
      <c r="N31" s="16"/>
      <c r="O31" s="369"/>
      <c r="P31" s="369"/>
      <c r="Q31" s="369"/>
      <c r="R31" s="369"/>
    </row>
    <row r="32" spans="1:18" s="17" customFormat="1" ht="21.75">
      <c r="B32" s="17" t="s">
        <v>20</v>
      </c>
      <c r="G32" s="18"/>
      <c r="H32" s="16"/>
      <c r="I32" s="19"/>
      <c r="J32" s="16"/>
      <c r="K32" s="19"/>
      <c r="L32" s="19"/>
      <c r="M32" s="19"/>
      <c r="N32" s="16"/>
      <c r="O32" s="19"/>
    </row>
    <row r="33" spans="3:1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3:1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1" spans="3:15">
      <c r="O41" s="369"/>
    </row>
    <row r="42" spans="3:15">
      <c r="O42" s="19"/>
    </row>
    <row r="44" spans="3:15">
      <c r="O44" s="369"/>
    </row>
    <row r="45" spans="3:15">
      <c r="O45" s="19"/>
    </row>
  </sheetData>
  <mergeCells count="14">
    <mergeCell ref="K5:L5"/>
    <mergeCell ref="M5:N5"/>
    <mergeCell ref="A30:P30"/>
    <mergeCell ref="B31:D31"/>
    <mergeCell ref="A1:N1"/>
    <mergeCell ref="A2:O2"/>
    <mergeCell ref="A4:A6"/>
    <mergeCell ref="B4:B6"/>
    <mergeCell ref="C4:N4"/>
    <mergeCell ref="O4:O6"/>
    <mergeCell ref="C5:D5"/>
    <mergeCell ref="E5:F5"/>
    <mergeCell ref="G5:H5"/>
    <mergeCell ref="I5:J5"/>
  </mergeCells>
  <phoneticPr fontId="38" type="noConversion"/>
  <printOptions horizontalCentered="1"/>
  <pageMargins left="0.39" right="0.28999999999999998" top="0.38" bottom="0.41" header="0.39370078740157483" footer="0.23622047244094491"/>
  <pageSetup paperSize="9" scale="56" orientation="landscape" r:id="rId1"/>
  <headerFooter alignWithMargins="0">
    <oddFooter>&amp;C&amp;P/&amp;N&amp;R&amp;A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92BFD-8D49-4134-9314-E15E32600670}">
  <sheetPr>
    <tabColor theme="5" tint="0.39997558519241921"/>
  </sheetPr>
  <dimension ref="A1:R34"/>
  <sheetViews>
    <sheetView view="pageBreakPreview" zoomScaleSheetLayoutView="100" workbookViewId="0">
      <selection activeCell="P7" sqref="P7"/>
    </sheetView>
  </sheetViews>
  <sheetFormatPr defaultColWidth="8.109375" defaultRowHeight="24"/>
  <cols>
    <col min="1" max="1" width="4.6640625" style="2" customWidth="1"/>
    <col min="2" max="2" width="59.77734375" style="2" customWidth="1"/>
    <col min="3" max="3" width="6.33203125" style="66" customWidth="1"/>
    <col min="4" max="4" width="7.6640625" style="67" bestFit="1" customWidth="1"/>
    <col min="5" max="5" width="7.6640625" style="66" bestFit="1" customWidth="1"/>
    <col min="6" max="6" width="9.44140625" style="67" bestFit="1" customWidth="1"/>
    <col min="7" max="7" width="6.33203125" style="67" customWidth="1"/>
    <col min="8" max="8" width="9.77734375" style="67" bestFit="1" customWidth="1"/>
    <col min="9" max="9" width="6.33203125" style="66" customWidth="1"/>
    <col min="10" max="10" width="9.44140625" style="67" bestFit="1" customWidth="1"/>
    <col min="11" max="11" width="7.5546875" style="66" bestFit="1" customWidth="1"/>
    <col min="12" max="12" width="6.33203125" style="67" customWidth="1"/>
    <col min="13" max="13" width="7.5546875" style="66" bestFit="1" customWidth="1"/>
    <col min="14" max="14" width="8.77734375" style="67" bestFit="1" customWidth="1"/>
    <col min="15" max="15" width="9.88671875" style="67" customWidth="1"/>
    <col min="16" max="16" width="13.6640625" style="2" customWidth="1"/>
    <col min="17" max="16384" width="8.109375" style="2"/>
  </cols>
  <sheetData>
    <row r="1" spans="1:16" ht="27.75">
      <c r="A1" s="789" t="s">
        <v>636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1" t="s">
        <v>0</v>
      </c>
    </row>
    <row r="2" spans="1:16" ht="27.75">
      <c r="A2" s="789" t="s">
        <v>194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</row>
    <row r="3" spans="1:16" s="4" customFormat="1">
      <c r="A3" s="3"/>
      <c r="C3" s="35"/>
      <c r="D3" s="35"/>
      <c r="E3" s="35"/>
      <c r="F3" s="5"/>
      <c r="G3" s="5"/>
      <c r="H3" s="5"/>
      <c r="I3" s="35"/>
      <c r="J3" s="5"/>
      <c r="K3" s="35"/>
      <c r="L3" s="5"/>
      <c r="M3" s="36"/>
      <c r="N3" s="5"/>
      <c r="O3" s="5"/>
    </row>
    <row r="4" spans="1:16" s="6" customFormat="1" ht="24" customHeight="1">
      <c r="A4" s="801" t="s">
        <v>1</v>
      </c>
      <c r="B4" s="792" t="s">
        <v>2</v>
      </c>
      <c r="C4" s="786" t="s">
        <v>3</v>
      </c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787"/>
      <c r="O4" s="815" t="s">
        <v>4</v>
      </c>
    </row>
    <row r="5" spans="1:16" s="6" customFormat="1" ht="24" customHeight="1">
      <c r="A5" s="801"/>
      <c r="B5" s="792"/>
      <c r="C5" s="785">
        <v>2566</v>
      </c>
      <c r="D5" s="785"/>
      <c r="E5" s="785">
        <v>2567</v>
      </c>
      <c r="F5" s="785"/>
      <c r="G5" s="786">
        <v>2568</v>
      </c>
      <c r="H5" s="787"/>
      <c r="I5" s="785">
        <v>2569</v>
      </c>
      <c r="J5" s="785"/>
      <c r="K5" s="785">
        <v>2570</v>
      </c>
      <c r="L5" s="785"/>
      <c r="M5" s="785" t="s">
        <v>5</v>
      </c>
      <c r="N5" s="785"/>
      <c r="O5" s="816"/>
    </row>
    <row r="6" spans="1:16" s="6" customFormat="1" ht="51.75" customHeight="1">
      <c r="A6" s="802"/>
      <c r="B6" s="793"/>
      <c r="C6" s="37" t="s">
        <v>6</v>
      </c>
      <c r="D6" s="37" t="s">
        <v>7</v>
      </c>
      <c r="E6" s="37" t="s">
        <v>6</v>
      </c>
      <c r="F6" s="37" t="s">
        <v>7</v>
      </c>
      <c r="G6" s="37" t="s">
        <v>6</v>
      </c>
      <c r="H6" s="37" t="s">
        <v>7</v>
      </c>
      <c r="I6" s="37" t="s">
        <v>6</v>
      </c>
      <c r="J6" s="37" t="s">
        <v>7</v>
      </c>
      <c r="K6" s="37" t="s">
        <v>6</v>
      </c>
      <c r="L6" s="37" t="s">
        <v>7</v>
      </c>
      <c r="M6" s="37" t="s">
        <v>6</v>
      </c>
      <c r="N6" s="37" t="s">
        <v>7</v>
      </c>
      <c r="O6" s="817"/>
    </row>
    <row r="7" spans="1:16" s="38" customFormat="1">
      <c r="A7" s="39" t="s">
        <v>37</v>
      </c>
      <c r="B7" s="40"/>
      <c r="C7" s="41">
        <f>C9</f>
        <v>0</v>
      </c>
      <c r="D7" s="41">
        <f t="shared" ref="D7:L7" si="0">D9</f>
        <v>129000</v>
      </c>
      <c r="E7" s="41">
        <f t="shared" si="0"/>
        <v>0</v>
      </c>
      <c r="F7" s="41">
        <f t="shared" si="0"/>
        <v>0</v>
      </c>
      <c r="G7" s="41">
        <f t="shared" si="0"/>
        <v>0</v>
      </c>
      <c r="H7" s="41">
        <f t="shared" si="0"/>
        <v>0</v>
      </c>
      <c r="I7" s="41">
        <f t="shared" si="0"/>
        <v>0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f>C7+E7+G7+I7</f>
        <v>0</v>
      </c>
      <c r="N7" s="41">
        <f>D7+F7+H7+J7</f>
        <v>129000</v>
      </c>
      <c r="O7" s="41"/>
      <c r="P7" s="43"/>
    </row>
    <row r="8" spans="1:16" s="9" customFormat="1">
      <c r="A8" s="7" t="s">
        <v>47</v>
      </c>
      <c r="B8" s="8"/>
      <c r="C8" s="45"/>
      <c r="D8" s="46"/>
      <c r="E8" s="45"/>
      <c r="F8" s="46"/>
      <c r="G8" s="46"/>
      <c r="H8" s="46"/>
      <c r="I8" s="45"/>
      <c r="J8" s="46"/>
      <c r="K8" s="45"/>
      <c r="L8" s="46"/>
      <c r="M8" s="45"/>
      <c r="N8" s="45"/>
      <c r="O8" s="45"/>
    </row>
    <row r="9" spans="1:16" s="1" customFormat="1">
      <c r="A9" s="141" t="s">
        <v>194</v>
      </c>
      <c r="B9" s="142"/>
      <c r="C9" s="742">
        <f>SUM(C13:C15)</f>
        <v>0</v>
      </c>
      <c r="D9" s="744">
        <f t="shared" ref="D9:L9" si="1">SUM(D10:D17)</f>
        <v>129000</v>
      </c>
      <c r="E9" s="744">
        <f t="shared" si="1"/>
        <v>0</v>
      </c>
      <c r="F9" s="744">
        <f t="shared" si="1"/>
        <v>0</v>
      </c>
      <c r="G9" s="744">
        <f t="shared" si="1"/>
        <v>0</v>
      </c>
      <c r="H9" s="744">
        <f t="shared" si="1"/>
        <v>0</v>
      </c>
      <c r="I9" s="744">
        <f t="shared" si="1"/>
        <v>0</v>
      </c>
      <c r="J9" s="744">
        <f t="shared" si="1"/>
        <v>0</v>
      </c>
      <c r="K9" s="744">
        <f t="shared" si="1"/>
        <v>0</v>
      </c>
      <c r="L9" s="744">
        <f t="shared" si="1"/>
        <v>0</v>
      </c>
      <c r="M9" s="98">
        <f>C9+E9+G9+I9+K9</f>
        <v>0</v>
      </c>
      <c r="N9" s="98">
        <f>D9+F9+H9+J9+L9</f>
        <v>129000</v>
      </c>
      <c r="O9" s="404"/>
      <c r="P9" s="11"/>
    </row>
    <row r="10" spans="1:16" s="732" customFormat="1">
      <c r="A10" s="378">
        <v>1</v>
      </c>
      <c r="B10" s="607" t="s">
        <v>195</v>
      </c>
      <c r="C10" s="280" t="s">
        <v>211</v>
      </c>
      <c r="D10" s="161">
        <v>90000</v>
      </c>
      <c r="E10" s="419"/>
      <c r="F10" s="419"/>
      <c r="G10" s="251"/>
      <c r="H10" s="419"/>
      <c r="I10" s="422"/>
      <c r="J10" s="638"/>
      <c r="K10" s="421"/>
      <c r="L10" s="619"/>
      <c r="M10" s="421"/>
      <c r="N10" s="619"/>
      <c r="O10" s="391">
        <v>6</v>
      </c>
      <c r="P10" s="11"/>
    </row>
    <row r="11" spans="1:16" s="732" customFormat="1" ht="25.5" customHeight="1">
      <c r="A11" s="378">
        <v>2</v>
      </c>
      <c r="B11" s="726" t="s">
        <v>196</v>
      </c>
      <c r="C11" s="116" t="s">
        <v>210</v>
      </c>
      <c r="D11" s="171">
        <v>30000</v>
      </c>
      <c r="E11" s="419"/>
      <c r="F11" s="419"/>
      <c r="G11" s="251"/>
      <c r="H11" s="419"/>
      <c r="I11" s="419"/>
      <c r="J11" s="419"/>
      <c r="K11" s="713"/>
      <c r="L11" s="713"/>
      <c r="M11" s="713"/>
      <c r="N11" s="713"/>
      <c r="O11" s="391">
        <v>6</v>
      </c>
      <c r="P11" s="11"/>
    </row>
    <row r="12" spans="1:16">
      <c r="A12" s="378">
        <v>3</v>
      </c>
      <c r="B12" s="607" t="s">
        <v>197</v>
      </c>
      <c r="C12" s="28" t="s">
        <v>211</v>
      </c>
      <c r="D12" s="111">
        <v>9000</v>
      </c>
      <c r="E12" s="419"/>
      <c r="F12" s="419"/>
      <c r="G12" s="251"/>
      <c r="H12" s="419"/>
      <c r="I12" s="422"/>
      <c r="J12" s="638"/>
      <c r="K12" s="421"/>
      <c r="L12" s="619"/>
      <c r="M12" s="421"/>
      <c r="N12" s="619"/>
      <c r="O12" s="391">
        <v>6</v>
      </c>
      <c r="P12" s="11"/>
    </row>
    <row r="13" spans="1:16" s="732" customFormat="1">
      <c r="A13" s="378">
        <v>4</v>
      </c>
      <c r="B13" s="607"/>
      <c r="C13" s="422"/>
      <c r="D13" s="422"/>
      <c r="E13" s="427"/>
      <c r="F13" s="427"/>
      <c r="G13" s="427"/>
      <c r="H13" s="427"/>
      <c r="I13" s="422"/>
      <c r="J13" s="638"/>
      <c r="K13" s="421"/>
      <c r="L13" s="619"/>
      <c r="M13" s="421"/>
      <c r="N13" s="619"/>
      <c r="O13" s="391"/>
      <c r="P13" s="11"/>
    </row>
    <row r="14" spans="1:16">
      <c r="A14" s="378">
        <v>5</v>
      </c>
      <c r="B14" s="607"/>
      <c r="C14" s="422"/>
      <c r="D14" s="422"/>
      <c r="E14" s="427"/>
      <c r="F14" s="427"/>
      <c r="G14" s="427"/>
      <c r="H14" s="427"/>
      <c r="I14" s="422"/>
      <c r="J14" s="638"/>
      <c r="K14" s="421"/>
      <c r="L14" s="619"/>
      <c r="M14" s="421"/>
      <c r="N14" s="619"/>
      <c r="O14" s="391"/>
      <c r="P14" s="11"/>
    </row>
    <row r="15" spans="1:16">
      <c r="A15" s="378">
        <v>6</v>
      </c>
      <c r="B15" s="607"/>
      <c r="C15" s="422"/>
      <c r="D15" s="422"/>
      <c r="E15" s="641"/>
      <c r="F15" s="641"/>
      <c r="G15" s="422"/>
      <c r="H15" s="422"/>
      <c r="I15" s="422"/>
      <c r="J15" s="641"/>
      <c r="K15" s="421"/>
      <c r="L15" s="379"/>
      <c r="M15" s="421"/>
      <c r="N15" s="379"/>
      <c r="O15" s="391"/>
      <c r="P15" s="11"/>
    </row>
    <row r="16" spans="1:16">
      <c r="A16" s="378">
        <v>7</v>
      </c>
      <c r="B16" s="607"/>
      <c r="C16" s="422"/>
      <c r="D16" s="422"/>
      <c r="E16" s="641"/>
      <c r="F16" s="641"/>
      <c r="G16" s="422"/>
      <c r="H16" s="422"/>
      <c r="I16" s="422"/>
      <c r="J16" s="638"/>
      <c r="K16" s="421"/>
      <c r="L16" s="619"/>
      <c r="M16" s="421"/>
      <c r="N16" s="619"/>
      <c r="O16" s="391"/>
      <c r="P16" s="11"/>
    </row>
    <row r="17" spans="1:18">
      <c r="A17" s="378">
        <v>8</v>
      </c>
      <c r="B17" s="708"/>
      <c r="C17" s="734"/>
      <c r="D17" s="734"/>
      <c r="E17" s="745"/>
      <c r="F17" s="745"/>
      <c r="G17" s="734"/>
      <c r="H17" s="734"/>
      <c r="I17" s="734"/>
      <c r="J17" s="745"/>
      <c r="K17" s="632"/>
      <c r="L17" s="400"/>
      <c r="M17" s="632"/>
      <c r="N17" s="400"/>
      <c r="O17" s="403"/>
      <c r="P17" s="11"/>
    </row>
    <row r="18" spans="1:18" s="12" customFormat="1"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8" s="14" customFormat="1" ht="20.100000000000001" customHeight="1">
      <c r="A19" s="782" t="s">
        <v>17</v>
      </c>
      <c r="B19" s="782"/>
      <c r="C19" s="782"/>
      <c r="D19" s="782"/>
      <c r="E19" s="782"/>
      <c r="F19" s="782"/>
      <c r="G19" s="782"/>
      <c r="H19" s="782"/>
      <c r="I19" s="782"/>
      <c r="J19" s="782"/>
      <c r="K19" s="782"/>
      <c r="L19" s="782"/>
      <c r="M19" s="782"/>
      <c r="N19" s="782"/>
      <c r="O19" s="782"/>
      <c r="P19" s="782"/>
      <c r="Q19" s="369"/>
      <c r="R19" s="369"/>
    </row>
    <row r="20" spans="1:18" s="14" customFormat="1" ht="20.100000000000001" customHeight="1">
      <c r="A20" s="15" t="s">
        <v>18</v>
      </c>
      <c r="B20" s="803" t="s">
        <v>19</v>
      </c>
      <c r="C20" s="803"/>
      <c r="D20" s="803"/>
      <c r="E20" s="16"/>
      <c r="F20" s="16"/>
      <c r="G20" s="369"/>
      <c r="H20" s="16"/>
      <c r="I20" s="369"/>
      <c r="J20" s="16"/>
      <c r="K20" s="369"/>
      <c r="L20" s="369"/>
      <c r="M20" s="369"/>
      <c r="N20" s="16"/>
      <c r="O20" s="369"/>
      <c r="P20" s="369"/>
      <c r="Q20" s="369"/>
      <c r="R20" s="369"/>
    </row>
    <row r="21" spans="1:18" s="17" customFormat="1" ht="21.75">
      <c r="B21" s="17" t="s">
        <v>20</v>
      </c>
      <c r="G21" s="18"/>
      <c r="H21" s="16"/>
      <c r="I21" s="19"/>
      <c r="J21" s="16"/>
      <c r="K21" s="19"/>
      <c r="L21" s="19"/>
      <c r="M21" s="19"/>
      <c r="N21" s="16"/>
      <c r="O21" s="19"/>
    </row>
    <row r="22" spans="1:18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8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8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8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8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8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8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30" spans="1:18">
      <c r="O30" s="369"/>
    </row>
    <row r="31" spans="1:18">
      <c r="O31" s="19"/>
    </row>
    <row r="33" spans="15:15">
      <c r="O33" s="369"/>
    </row>
    <row r="34" spans="15:15">
      <c r="O34" s="19"/>
    </row>
  </sheetData>
  <mergeCells count="14">
    <mergeCell ref="K5:L5"/>
    <mergeCell ref="M5:N5"/>
    <mergeCell ref="A19:P19"/>
    <mergeCell ref="B20:D20"/>
    <mergeCell ref="A1:N1"/>
    <mergeCell ref="A2:O2"/>
    <mergeCell ref="A4:A6"/>
    <mergeCell ref="B4:B6"/>
    <mergeCell ref="C4:N4"/>
    <mergeCell ref="O4:O6"/>
    <mergeCell ref="C5:D5"/>
    <mergeCell ref="E5:F5"/>
    <mergeCell ref="G5:H5"/>
    <mergeCell ref="I5:J5"/>
  </mergeCells>
  <printOptions horizontalCentered="1"/>
  <pageMargins left="0.39" right="0.28999999999999998" top="0.38" bottom="0.41" header="0.39370078740157483" footer="0.23622047244094491"/>
  <pageSetup paperSize="9" scale="71" orientation="landscape" r:id="rId1"/>
  <headerFooter alignWithMargins="0">
    <oddFooter>&amp;C&amp;P/&amp;N&amp;R&amp;A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F1246-A2C3-40B4-954E-9EF953598E37}">
  <sheetPr>
    <tabColor theme="5" tint="0.39997558519241921"/>
  </sheetPr>
  <dimension ref="A1:R34"/>
  <sheetViews>
    <sheetView view="pageBreakPreview" zoomScaleSheetLayoutView="100" workbookViewId="0">
      <selection activeCell="P10" sqref="P10"/>
    </sheetView>
  </sheetViews>
  <sheetFormatPr defaultColWidth="8.109375" defaultRowHeight="24"/>
  <cols>
    <col min="1" max="1" width="4.6640625" style="2" customWidth="1"/>
    <col min="2" max="2" width="59.77734375" style="2" customWidth="1"/>
    <col min="3" max="3" width="6.33203125" style="66" customWidth="1"/>
    <col min="4" max="4" width="7.6640625" style="67" bestFit="1" customWidth="1"/>
    <col min="5" max="5" width="7.6640625" style="66" bestFit="1" customWidth="1"/>
    <col min="6" max="6" width="9.44140625" style="67" bestFit="1" customWidth="1"/>
    <col min="7" max="7" width="6.33203125" style="67" customWidth="1"/>
    <col min="8" max="8" width="9.77734375" style="67" bestFit="1" customWidth="1"/>
    <col min="9" max="9" width="6.33203125" style="66" customWidth="1"/>
    <col min="10" max="10" width="9.44140625" style="67" bestFit="1" customWidth="1"/>
    <col min="11" max="11" width="7.5546875" style="66" bestFit="1" customWidth="1"/>
    <col min="12" max="12" width="6.33203125" style="67" customWidth="1"/>
    <col min="13" max="13" width="7.5546875" style="66" bestFit="1" customWidth="1"/>
    <col min="14" max="14" width="8.77734375" style="67" bestFit="1" customWidth="1"/>
    <col min="15" max="15" width="9.88671875" style="67" customWidth="1"/>
    <col min="16" max="16" width="13.6640625" style="2" customWidth="1"/>
    <col min="17" max="16384" width="8.109375" style="2"/>
  </cols>
  <sheetData>
    <row r="1" spans="1:16" ht="27.75">
      <c r="A1" s="789" t="s">
        <v>636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1" t="s">
        <v>0</v>
      </c>
    </row>
    <row r="2" spans="1:16" ht="27.75">
      <c r="A2" s="789" t="s">
        <v>131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</row>
    <row r="3" spans="1:16" s="4" customFormat="1">
      <c r="A3" s="3"/>
      <c r="C3" s="35"/>
      <c r="D3" s="35"/>
      <c r="E3" s="35"/>
      <c r="F3" s="5"/>
      <c r="G3" s="5"/>
      <c r="H3" s="5"/>
      <c r="I3" s="35"/>
      <c r="J3" s="5"/>
      <c r="K3" s="35"/>
      <c r="L3" s="5"/>
      <c r="M3" s="36"/>
      <c r="N3" s="5"/>
      <c r="O3" s="5"/>
    </row>
    <row r="4" spans="1:16" s="6" customFormat="1" ht="24" customHeight="1">
      <c r="A4" s="801" t="s">
        <v>1</v>
      </c>
      <c r="B4" s="792" t="s">
        <v>2</v>
      </c>
      <c r="C4" s="786" t="s">
        <v>3</v>
      </c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787"/>
      <c r="O4" s="815" t="s">
        <v>4</v>
      </c>
    </row>
    <row r="5" spans="1:16" s="6" customFormat="1" ht="24" customHeight="1">
      <c r="A5" s="801"/>
      <c r="B5" s="792"/>
      <c r="C5" s="785">
        <v>2566</v>
      </c>
      <c r="D5" s="785"/>
      <c r="E5" s="785">
        <v>2567</v>
      </c>
      <c r="F5" s="785"/>
      <c r="G5" s="786">
        <v>2568</v>
      </c>
      <c r="H5" s="787"/>
      <c r="I5" s="785">
        <v>2569</v>
      </c>
      <c r="J5" s="785"/>
      <c r="K5" s="785">
        <v>2570</v>
      </c>
      <c r="L5" s="785"/>
      <c r="M5" s="785" t="s">
        <v>5</v>
      </c>
      <c r="N5" s="785"/>
      <c r="O5" s="816"/>
    </row>
    <row r="6" spans="1:16" s="6" customFormat="1" ht="51.75" customHeight="1">
      <c r="A6" s="802"/>
      <c r="B6" s="793"/>
      <c r="C6" s="37" t="s">
        <v>6</v>
      </c>
      <c r="D6" s="37" t="s">
        <v>7</v>
      </c>
      <c r="E6" s="37" t="s">
        <v>6</v>
      </c>
      <c r="F6" s="37" t="s">
        <v>7</v>
      </c>
      <c r="G6" s="37" t="s">
        <v>6</v>
      </c>
      <c r="H6" s="37" t="s">
        <v>7</v>
      </c>
      <c r="I6" s="37" t="s">
        <v>6</v>
      </c>
      <c r="J6" s="37" t="s">
        <v>7</v>
      </c>
      <c r="K6" s="37" t="s">
        <v>6</v>
      </c>
      <c r="L6" s="37" t="s">
        <v>7</v>
      </c>
      <c r="M6" s="37" t="s">
        <v>6</v>
      </c>
      <c r="N6" s="37" t="s">
        <v>7</v>
      </c>
      <c r="O6" s="817"/>
    </row>
    <row r="7" spans="1:16" s="38" customFormat="1">
      <c r="A7" s="39" t="s">
        <v>37</v>
      </c>
      <c r="B7" s="40"/>
      <c r="C7" s="41">
        <f>C9</f>
        <v>4</v>
      </c>
      <c r="D7" s="41">
        <f t="shared" ref="D7:L7" si="0">D9</f>
        <v>322000</v>
      </c>
      <c r="E7" s="41">
        <f t="shared" si="0"/>
        <v>5</v>
      </c>
      <c r="F7" s="41">
        <f t="shared" si="0"/>
        <v>120000</v>
      </c>
      <c r="G7" s="41">
        <f t="shared" si="0"/>
        <v>4</v>
      </c>
      <c r="H7" s="41">
        <f t="shared" si="0"/>
        <v>114000</v>
      </c>
      <c r="I7" s="41">
        <f t="shared" si="0"/>
        <v>4</v>
      </c>
      <c r="J7" s="41">
        <f t="shared" si="0"/>
        <v>104000</v>
      </c>
      <c r="K7" s="41">
        <f t="shared" si="0"/>
        <v>0</v>
      </c>
      <c r="L7" s="41">
        <f t="shared" si="0"/>
        <v>0</v>
      </c>
      <c r="M7" s="41">
        <f>C7+E7+G7+I7</f>
        <v>17</v>
      </c>
      <c r="N7" s="41">
        <f>D7+F7+H7+J7</f>
        <v>660000</v>
      </c>
      <c r="O7" s="41"/>
      <c r="P7" s="43"/>
    </row>
    <row r="8" spans="1:16" s="9" customFormat="1">
      <c r="A8" s="7" t="s">
        <v>47</v>
      </c>
      <c r="B8" s="8"/>
      <c r="C8" s="45"/>
      <c r="D8" s="46"/>
      <c r="E8" s="45"/>
      <c r="F8" s="46"/>
      <c r="G8" s="46"/>
      <c r="H8" s="46"/>
      <c r="I8" s="45"/>
      <c r="J8" s="46"/>
      <c r="K8" s="45"/>
      <c r="L8" s="46"/>
      <c r="M8" s="45"/>
      <c r="N8" s="45"/>
      <c r="O8" s="45"/>
    </row>
    <row r="9" spans="1:16" s="1" customFormat="1">
      <c r="A9" s="152" t="s">
        <v>131</v>
      </c>
      <c r="B9" s="142"/>
      <c r="C9" s="742">
        <f>SUM(C10:C14)</f>
        <v>4</v>
      </c>
      <c r="D9" s="742">
        <f t="shared" ref="D9:L9" si="1">SUM(D10:D14)</f>
        <v>322000</v>
      </c>
      <c r="E9" s="742">
        <f t="shared" si="1"/>
        <v>5</v>
      </c>
      <c r="F9" s="742">
        <f t="shared" si="1"/>
        <v>120000</v>
      </c>
      <c r="G9" s="742">
        <f t="shared" si="1"/>
        <v>4</v>
      </c>
      <c r="H9" s="742">
        <f t="shared" si="1"/>
        <v>114000</v>
      </c>
      <c r="I9" s="742">
        <f t="shared" si="1"/>
        <v>4</v>
      </c>
      <c r="J9" s="742">
        <f t="shared" si="1"/>
        <v>104000</v>
      </c>
      <c r="K9" s="742">
        <f t="shared" si="1"/>
        <v>0</v>
      </c>
      <c r="L9" s="742">
        <f t="shared" si="1"/>
        <v>0</v>
      </c>
      <c r="M9" s="98">
        <f>C9+E9+G9+I9+K9</f>
        <v>17</v>
      </c>
      <c r="N9" s="98">
        <f>D9+F9+H9+J9+L9</f>
        <v>660000</v>
      </c>
      <c r="O9" s="404"/>
      <c r="P9" s="11"/>
    </row>
    <row r="10" spans="1:16" s="732" customFormat="1">
      <c r="A10" s="378">
        <v>1</v>
      </c>
      <c r="B10" s="158" t="s">
        <v>132</v>
      </c>
      <c r="C10" s="751">
        <v>1</v>
      </c>
      <c r="D10" s="752">
        <v>27000</v>
      </c>
      <c r="E10" s="751"/>
      <c r="F10" s="501"/>
      <c r="G10" s="751">
        <v>2</v>
      </c>
      <c r="H10" s="752">
        <v>54000</v>
      </c>
      <c r="I10" s="751"/>
      <c r="J10" s="501"/>
      <c r="K10" s="421"/>
      <c r="L10" s="619"/>
      <c r="M10" s="421"/>
      <c r="N10" s="619"/>
      <c r="O10" s="391">
        <v>6</v>
      </c>
      <c r="P10" s="11"/>
    </row>
    <row r="11" spans="1:16" s="732" customFormat="1" ht="25.5" customHeight="1">
      <c r="A11" s="378">
        <v>2</v>
      </c>
      <c r="B11" s="158" t="s">
        <v>134</v>
      </c>
      <c r="C11" s="210">
        <v>1</v>
      </c>
      <c r="D11" s="753">
        <v>15000</v>
      </c>
      <c r="E11" s="210">
        <v>2</v>
      </c>
      <c r="F11" s="753">
        <v>30000</v>
      </c>
      <c r="G11" s="210"/>
      <c r="H11" s="753"/>
      <c r="I11" s="210">
        <v>1</v>
      </c>
      <c r="J11" s="419">
        <v>15000</v>
      </c>
      <c r="K11" s="713"/>
      <c r="L11" s="713"/>
      <c r="M11" s="713"/>
      <c r="N11" s="713"/>
      <c r="O11" s="391">
        <v>6</v>
      </c>
      <c r="P11" s="11"/>
    </row>
    <row r="12" spans="1:16">
      <c r="A12" s="378">
        <v>3</v>
      </c>
      <c r="B12" s="108" t="s">
        <v>135</v>
      </c>
      <c r="C12" s="754">
        <v>1</v>
      </c>
      <c r="D12" s="755">
        <v>30000</v>
      </c>
      <c r="E12" s="754">
        <v>3</v>
      </c>
      <c r="F12" s="755">
        <v>90000</v>
      </c>
      <c r="G12" s="754">
        <v>2</v>
      </c>
      <c r="H12" s="755">
        <v>60000</v>
      </c>
      <c r="I12" s="754">
        <v>2</v>
      </c>
      <c r="J12" s="533">
        <v>60000</v>
      </c>
      <c r="K12" s="421"/>
      <c r="L12" s="619"/>
      <c r="M12" s="421"/>
      <c r="N12" s="619"/>
      <c r="O12" s="391">
        <v>6</v>
      </c>
      <c r="P12" s="11"/>
    </row>
    <row r="13" spans="1:16" s="732" customFormat="1">
      <c r="A13" s="378">
        <v>4</v>
      </c>
      <c r="B13" s="114" t="s">
        <v>136</v>
      </c>
      <c r="C13" s="210"/>
      <c r="D13" s="753"/>
      <c r="E13" s="210"/>
      <c r="F13" s="251"/>
      <c r="G13" s="210"/>
      <c r="H13" s="251"/>
      <c r="I13" s="210">
        <v>1</v>
      </c>
      <c r="J13" s="251">
        <v>29000</v>
      </c>
      <c r="K13" s="421"/>
      <c r="L13" s="619"/>
      <c r="M13" s="421"/>
      <c r="N13" s="619"/>
      <c r="O13" s="391">
        <v>6</v>
      </c>
      <c r="P13" s="11"/>
    </row>
    <row r="14" spans="1:16" ht="48">
      <c r="A14" s="378">
        <v>5</v>
      </c>
      <c r="B14" s="133" t="s">
        <v>137</v>
      </c>
      <c r="C14" s="528">
        <v>1</v>
      </c>
      <c r="D14" s="587">
        <v>250000</v>
      </c>
      <c r="E14" s="528"/>
      <c r="F14" s="467"/>
      <c r="G14" s="528"/>
      <c r="H14" s="467"/>
      <c r="I14" s="528"/>
      <c r="J14" s="467"/>
      <c r="K14" s="707"/>
      <c r="L14" s="395"/>
      <c r="M14" s="707"/>
      <c r="N14" s="395"/>
      <c r="O14" s="390">
        <v>6</v>
      </c>
      <c r="P14" s="11"/>
    </row>
    <row r="15" spans="1:16">
      <c r="A15" s="378">
        <v>6</v>
      </c>
      <c r="B15" s="114"/>
      <c r="C15" s="428"/>
      <c r="D15" s="757"/>
      <c r="E15" s="428"/>
      <c r="F15" s="757"/>
      <c r="G15" s="428"/>
      <c r="H15" s="757"/>
      <c r="I15" s="428"/>
      <c r="J15" s="427"/>
      <c r="K15" s="421"/>
      <c r="L15" s="619"/>
      <c r="M15" s="421"/>
      <c r="N15" s="619"/>
      <c r="O15" s="391"/>
      <c r="P15" s="11"/>
    </row>
    <row r="16" spans="1:16" s="732" customFormat="1">
      <c r="A16" s="378">
        <v>7</v>
      </c>
      <c r="B16" s="114"/>
      <c r="C16" s="210"/>
      <c r="D16" s="753"/>
      <c r="E16" s="210"/>
      <c r="F16" s="251"/>
      <c r="G16" s="210"/>
      <c r="H16" s="251"/>
      <c r="I16" s="210"/>
      <c r="J16" s="251"/>
      <c r="K16" s="421"/>
      <c r="L16" s="619"/>
      <c r="M16" s="421"/>
      <c r="N16" s="619"/>
      <c r="O16" s="391"/>
      <c r="P16" s="11"/>
    </row>
    <row r="17" spans="1:18">
      <c r="A17" s="399">
        <v>8</v>
      </c>
      <c r="B17" s="135"/>
      <c r="C17" s="431"/>
      <c r="D17" s="756"/>
      <c r="E17" s="431"/>
      <c r="F17" s="477"/>
      <c r="G17" s="431"/>
      <c r="H17" s="477"/>
      <c r="I17" s="431"/>
      <c r="J17" s="477"/>
      <c r="K17" s="632"/>
      <c r="L17" s="400"/>
      <c r="M17" s="632"/>
      <c r="N17" s="400"/>
      <c r="O17" s="403"/>
      <c r="P17" s="11"/>
    </row>
    <row r="18" spans="1:18" s="12" customFormat="1"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8" s="14" customFormat="1" ht="20.100000000000001" customHeight="1">
      <c r="A19" s="782" t="s">
        <v>17</v>
      </c>
      <c r="B19" s="782"/>
      <c r="C19" s="782"/>
      <c r="D19" s="782"/>
      <c r="E19" s="782"/>
      <c r="F19" s="782"/>
      <c r="G19" s="782"/>
      <c r="H19" s="782"/>
      <c r="I19" s="782"/>
      <c r="J19" s="782"/>
      <c r="K19" s="782"/>
      <c r="L19" s="782"/>
      <c r="M19" s="782"/>
      <c r="N19" s="782"/>
      <c r="O19" s="782"/>
      <c r="P19" s="782"/>
      <c r="Q19" s="369"/>
      <c r="R19" s="369"/>
    </row>
    <row r="20" spans="1:18" s="14" customFormat="1" ht="20.100000000000001" customHeight="1">
      <c r="A20" s="15" t="s">
        <v>18</v>
      </c>
      <c r="B20" s="803" t="s">
        <v>19</v>
      </c>
      <c r="C20" s="803"/>
      <c r="D20" s="803"/>
      <c r="E20" s="16"/>
      <c r="F20" s="16"/>
      <c r="G20" s="369"/>
      <c r="H20" s="16"/>
      <c r="I20" s="369"/>
      <c r="J20" s="16"/>
      <c r="K20" s="369"/>
      <c r="L20" s="369"/>
      <c r="M20" s="369"/>
      <c r="N20" s="16"/>
      <c r="O20" s="369"/>
      <c r="P20" s="369"/>
      <c r="Q20" s="369"/>
      <c r="R20" s="369"/>
    </row>
    <row r="21" spans="1:18" s="17" customFormat="1" ht="21.75">
      <c r="B21" s="17" t="s">
        <v>20</v>
      </c>
      <c r="G21" s="18"/>
      <c r="H21" s="16"/>
      <c r="I21" s="19"/>
      <c r="J21" s="16"/>
      <c r="K21" s="19"/>
      <c r="L21" s="19"/>
      <c r="M21" s="19"/>
      <c r="N21" s="16"/>
      <c r="O21" s="19"/>
    </row>
    <row r="22" spans="1:18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8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8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8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8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8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8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30" spans="1:18">
      <c r="O30" s="369"/>
    </row>
    <row r="31" spans="1:18">
      <c r="O31" s="19"/>
    </row>
    <row r="33" spans="15:15">
      <c r="O33" s="369"/>
    </row>
    <row r="34" spans="15:15">
      <c r="O34" s="19"/>
    </row>
  </sheetData>
  <mergeCells count="14">
    <mergeCell ref="K5:L5"/>
    <mergeCell ref="M5:N5"/>
    <mergeCell ref="A19:P19"/>
    <mergeCell ref="B20:D20"/>
    <mergeCell ref="A1:N1"/>
    <mergeCell ref="A2:O2"/>
    <mergeCell ref="A4:A6"/>
    <mergeCell ref="B4:B6"/>
    <mergeCell ref="C4:N4"/>
    <mergeCell ref="O4:O6"/>
    <mergeCell ref="C5:D5"/>
    <mergeCell ref="E5:F5"/>
    <mergeCell ref="G5:H5"/>
    <mergeCell ref="I5:J5"/>
  </mergeCells>
  <printOptions horizontalCentered="1"/>
  <pageMargins left="0.39" right="0.28999999999999998" top="0.38" bottom="0.41" header="0.39370078740157483" footer="0.23622047244094491"/>
  <pageSetup paperSize="9" scale="71" orientation="landscape" r:id="rId1"/>
  <headerFooter alignWithMargins="0">
    <oddFooter>&amp;C&amp;P/&amp;N&amp;R&amp;A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44A77-241A-4C6B-AA52-F9B086A626CC}">
  <sheetPr>
    <tabColor theme="5" tint="0.39997558519241921"/>
  </sheetPr>
  <dimension ref="A1:R34"/>
  <sheetViews>
    <sheetView view="pageBreakPreview" zoomScaleSheetLayoutView="100" workbookViewId="0">
      <selection activeCell="P7" sqref="P7"/>
    </sheetView>
  </sheetViews>
  <sheetFormatPr defaultColWidth="8.109375" defaultRowHeight="24"/>
  <cols>
    <col min="1" max="1" width="4.6640625" style="2" customWidth="1"/>
    <col min="2" max="2" width="59.77734375" style="2" customWidth="1"/>
    <col min="3" max="3" width="6.33203125" style="66" customWidth="1"/>
    <col min="4" max="4" width="9" style="67" bestFit="1" customWidth="1"/>
    <col min="5" max="5" width="7.6640625" style="66" bestFit="1" customWidth="1"/>
    <col min="6" max="6" width="9.44140625" style="67" bestFit="1" customWidth="1"/>
    <col min="7" max="7" width="6.33203125" style="67" customWidth="1"/>
    <col min="8" max="8" width="9.77734375" style="67" bestFit="1" customWidth="1"/>
    <col min="9" max="9" width="6.33203125" style="66" customWidth="1"/>
    <col min="10" max="10" width="9.44140625" style="67" bestFit="1" customWidth="1"/>
    <col min="11" max="11" width="7.5546875" style="66" bestFit="1" customWidth="1"/>
    <col min="12" max="12" width="6.33203125" style="67" customWidth="1"/>
    <col min="13" max="13" width="7.5546875" style="66" bestFit="1" customWidth="1"/>
    <col min="14" max="14" width="8.77734375" style="67" bestFit="1" customWidth="1"/>
    <col min="15" max="15" width="9.88671875" style="67" customWidth="1"/>
    <col min="16" max="16" width="13.6640625" style="2" customWidth="1"/>
    <col min="17" max="16384" width="8.109375" style="2"/>
  </cols>
  <sheetData>
    <row r="1" spans="1:16" ht="27.75">
      <c r="A1" s="789" t="s">
        <v>636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1" t="s">
        <v>0</v>
      </c>
    </row>
    <row r="2" spans="1:16" ht="27.75">
      <c r="A2" s="789" t="s">
        <v>181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</row>
    <row r="3" spans="1:16" s="4" customFormat="1">
      <c r="A3" s="3"/>
      <c r="C3" s="35"/>
      <c r="D3" s="35"/>
      <c r="E3" s="35"/>
      <c r="F3" s="5"/>
      <c r="G3" s="5"/>
      <c r="H3" s="5"/>
      <c r="I3" s="35"/>
      <c r="J3" s="5"/>
      <c r="K3" s="35"/>
      <c r="L3" s="5"/>
      <c r="M3" s="36"/>
      <c r="N3" s="5"/>
      <c r="O3" s="5"/>
    </row>
    <row r="4" spans="1:16" s="6" customFormat="1" ht="24" customHeight="1">
      <c r="A4" s="801" t="s">
        <v>1</v>
      </c>
      <c r="B4" s="792" t="s">
        <v>2</v>
      </c>
      <c r="C4" s="786" t="s">
        <v>3</v>
      </c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787"/>
      <c r="O4" s="815" t="s">
        <v>4</v>
      </c>
    </row>
    <row r="5" spans="1:16" s="6" customFormat="1" ht="24" customHeight="1">
      <c r="A5" s="801"/>
      <c r="B5" s="792"/>
      <c r="C5" s="785">
        <v>2566</v>
      </c>
      <c r="D5" s="785"/>
      <c r="E5" s="785">
        <v>2567</v>
      </c>
      <c r="F5" s="785"/>
      <c r="G5" s="786">
        <v>2568</v>
      </c>
      <c r="H5" s="787"/>
      <c r="I5" s="785">
        <v>2569</v>
      </c>
      <c r="J5" s="785"/>
      <c r="K5" s="785">
        <v>2570</v>
      </c>
      <c r="L5" s="785"/>
      <c r="M5" s="785" t="s">
        <v>5</v>
      </c>
      <c r="N5" s="785"/>
      <c r="O5" s="816"/>
    </row>
    <row r="6" spans="1:16" s="6" customFormat="1" ht="51.75" customHeight="1">
      <c r="A6" s="802"/>
      <c r="B6" s="793"/>
      <c r="C6" s="37" t="s">
        <v>6</v>
      </c>
      <c r="D6" s="37" t="s">
        <v>7</v>
      </c>
      <c r="E6" s="37" t="s">
        <v>6</v>
      </c>
      <c r="F6" s="37" t="s">
        <v>7</v>
      </c>
      <c r="G6" s="37" t="s">
        <v>6</v>
      </c>
      <c r="H6" s="37" t="s">
        <v>7</v>
      </c>
      <c r="I6" s="37" t="s">
        <v>6</v>
      </c>
      <c r="J6" s="37" t="s">
        <v>7</v>
      </c>
      <c r="K6" s="37" t="s">
        <v>6</v>
      </c>
      <c r="L6" s="37" t="s">
        <v>7</v>
      </c>
      <c r="M6" s="37" t="s">
        <v>6</v>
      </c>
      <c r="N6" s="37" t="s">
        <v>7</v>
      </c>
      <c r="O6" s="817"/>
    </row>
    <row r="7" spans="1:16" s="38" customFormat="1">
      <c r="A7" s="39" t="s">
        <v>37</v>
      </c>
      <c r="B7" s="40"/>
      <c r="C7" s="41">
        <f>C9</f>
        <v>1</v>
      </c>
      <c r="D7" s="41">
        <f t="shared" ref="D7:L7" si="0">D9</f>
        <v>1000000</v>
      </c>
      <c r="E7" s="41">
        <f t="shared" si="0"/>
        <v>1</v>
      </c>
      <c r="F7" s="41">
        <f t="shared" si="0"/>
        <v>1500000</v>
      </c>
      <c r="G7" s="41">
        <f t="shared" si="0"/>
        <v>1</v>
      </c>
      <c r="H7" s="41">
        <f t="shared" si="0"/>
        <v>2000000</v>
      </c>
      <c r="I7" s="41">
        <f t="shared" si="0"/>
        <v>1</v>
      </c>
      <c r="J7" s="41">
        <f t="shared" si="0"/>
        <v>2500000</v>
      </c>
      <c r="K7" s="41">
        <f t="shared" si="0"/>
        <v>0</v>
      </c>
      <c r="L7" s="41">
        <f t="shared" si="0"/>
        <v>0</v>
      </c>
      <c r="M7" s="41">
        <f>C7+E7+G7+I7</f>
        <v>4</v>
      </c>
      <c r="N7" s="41">
        <f>D7+F7+H7+J7</f>
        <v>7000000</v>
      </c>
      <c r="O7" s="41"/>
      <c r="P7" s="43"/>
    </row>
    <row r="8" spans="1:16" s="9" customFormat="1">
      <c r="A8" s="7" t="s">
        <v>47</v>
      </c>
      <c r="B8" s="8"/>
      <c r="C8" s="45"/>
      <c r="D8" s="46"/>
      <c r="E8" s="45"/>
      <c r="F8" s="46"/>
      <c r="G8" s="46"/>
      <c r="H8" s="46"/>
      <c r="I8" s="45"/>
      <c r="J8" s="46"/>
      <c r="K8" s="45"/>
      <c r="L8" s="46"/>
      <c r="M8" s="45"/>
      <c r="N8" s="45"/>
      <c r="O8" s="45"/>
    </row>
    <row r="9" spans="1:16" s="1" customFormat="1">
      <c r="A9" s="141" t="s">
        <v>181</v>
      </c>
      <c r="B9" s="142"/>
      <c r="C9" s="742">
        <f>SUM(C10:C17)</f>
        <v>1</v>
      </c>
      <c r="D9" s="742">
        <f t="shared" ref="D9:L9" si="1">SUM(D10:D17)</f>
        <v>1000000</v>
      </c>
      <c r="E9" s="742">
        <f t="shared" si="1"/>
        <v>1</v>
      </c>
      <c r="F9" s="742">
        <f t="shared" si="1"/>
        <v>1500000</v>
      </c>
      <c r="G9" s="742">
        <f t="shared" si="1"/>
        <v>1</v>
      </c>
      <c r="H9" s="742">
        <f t="shared" si="1"/>
        <v>2000000</v>
      </c>
      <c r="I9" s="742">
        <f t="shared" si="1"/>
        <v>1</v>
      </c>
      <c r="J9" s="742">
        <f t="shared" si="1"/>
        <v>2500000</v>
      </c>
      <c r="K9" s="742">
        <f t="shared" si="1"/>
        <v>0</v>
      </c>
      <c r="L9" s="742">
        <f t="shared" si="1"/>
        <v>0</v>
      </c>
      <c r="M9" s="98">
        <f>C9+E9+G9+I9+K9</f>
        <v>4</v>
      </c>
      <c r="N9" s="98">
        <f>D9+F9+H9+J9+L9</f>
        <v>7000000</v>
      </c>
      <c r="O9" s="404"/>
      <c r="P9" s="11"/>
    </row>
    <row r="10" spans="1:16" s="732" customFormat="1">
      <c r="A10" s="504">
        <v>1</v>
      </c>
      <c r="B10" s="758" t="s">
        <v>663</v>
      </c>
      <c r="C10" s="447">
        <v>1</v>
      </c>
      <c r="D10" s="447">
        <v>1000000</v>
      </c>
      <c r="E10" s="447"/>
      <c r="F10" s="447"/>
      <c r="G10" s="447"/>
      <c r="H10" s="447"/>
      <c r="I10" s="447"/>
      <c r="J10" s="447"/>
      <c r="K10" s="748"/>
      <c r="L10" s="521"/>
      <c r="M10" s="748"/>
      <c r="N10" s="521"/>
      <c r="O10" s="518">
        <v>6</v>
      </c>
      <c r="P10" s="11"/>
    </row>
    <row r="11" spans="1:16" s="732" customFormat="1" ht="25.5" customHeight="1">
      <c r="A11" s="502">
        <v>2</v>
      </c>
      <c r="B11" s="726" t="s">
        <v>664</v>
      </c>
      <c r="C11" s="419"/>
      <c r="D11" s="419"/>
      <c r="E11" s="419">
        <v>1</v>
      </c>
      <c r="F11" s="419">
        <v>1500000</v>
      </c>
      <c r="G11" s="419"/>
      <c r="H11" s="419"/>
      <c r="I11" s="419"/>
      <c r="J11" s="419"/>
      <c r="K11" s="427"/>
      <c r="L11" s="427"/>
      <c r="M11" s="427"/>
      <c r="N11" s="427"/>
      <c r="O11" s="391">
        <v>6</v>
      </c>
      <c r="P11" s="11"/>
    </row>
    <row r="12" spans="1:16">
      <c r="A12" s="502">
        <v>3</v>
      </c>
      <c r="B12" s="726" t="s">
        <v>665</v>
      </c>
      <c r="C12" s="419"/>
      <c r="D12" s="419"/>
      <c r="E12" s="419"/>
      <c r="F12" s="419"/>
      <c r="G12" s="419">
        <v>1</v>
      </c>
      <c r="H12" s="419">
        <v>2000000</v>
      </c>
      <c r="I12" s="419"/>
      <c r="J12" s="419"/>
      <c r="K12" s="251"/>
      <c r="L12" s="371"/>
      <c r="M12" s="251"/>
      <c r="N12" s="371"/>
      <c r="O12" s="391">
        <v>6</v>
      </c>
      <c r="P12" s="11"/>
    </row>
    <row r="13" spans="1:16" s="732" customFormat="1">
      <c r="A13" s="502">
        <v>4</v>
      </c>
      <c r="B13" s="726" t="s">
        <v>666</v>
      </c>
      <c r="C13" s="423"/>
      <c r="D13" s="423"/>
      <c r="E13" s="423"/>
      <c r="F13" s="423"/>
      <c r="G13" s="423"/>
      <c r="H13" s="423"/>
      <c r="I13" s="423">
        <v>1</v>
      </c>
      <c r="J13" s="423">
        <v>2500000</v>
      </c>
      <c r="K13" s="251"/>
      <c r="L13" s="371"/>
      <c r="M13" s="251"/>
      <c r="N13" s="371"/>
      <c r="O13" s="391">
        <v>6</v>
      </c>
      <c r="P13" s="11"/>
    </row>
    <row r="14" spans="1:16">
      <c r="A14" s="502">
        <v>5</v>
      </c>
      <c r="B14" s="726"/>
      <c r="C14" s="210"/>
      <c r="D14" s="520"/>
      <c r="E14" s="210"/>
      <c r="F14" s="372"/>
      <c r="G14" s="210"/>
      <c r="H14" s="372"/>
      <c r="I14" s="210"/>
      <c r="J14" s="372"/>
      <c r="K14" s="251"/>
      <c r="L14" s="389"/>
      <c r="M14" s="251"/>
      <c r="N14" s="389"/>
      <c r="O14" s="391"/>
      <c r="P14" s="11"/>
    </row>
    <row r="15" spans="1:16">
      <c r="A15" s="502">
        <v>6</v>
      </c>
      <c r="B15" s="726"/>
      <c r="C15" s="428"/>
      <c r="D15" s="757"/>
      <c r="E15" s="428"/>
      <c r="F15" s="757"/>
      <c r="G15" s="428"/>
      <c r="H15" s="757"/>
      <c r="I15" s="428"/>
      <c r="J15" s="427"/>
      <c r="K15" s="251"/>
      <c r="L15" s="371"/>
      <c r="M15" s="251"/>
      <c r="N15" s="371"/>
      <c r="O15" s="391"/>
      <c r="P15" s="11"/>
    </row>
    <row r="16" spans="1:16" s="732" customFormat="1">
      <c r="A16" s="502">
        <v>7</v>
      </c>
      <c r="B16" s="726"/>
      <c r="C16" s="210"/>
      <c r="D16" s="753"/>
      <c r="E16" s="210"/>
      <c r="F16" s="251"/>
      <c r="G16" s="210"/>
      <c r="H16" s="251"/>
      <c r="I16" s="210"/>
      <c r="J16" s="251"/>
      <c r="K16" s="251"/>
      <c r="L16" s="371"/>
      <c r="M16" s="251"/>
      <c r="N16" s="371"/>
      <c r="O16" s="391"/>
      <c r="P16" s="11"/>
    </row>
    <row r="17" spans="1:18">
      <c r="A17" s="514">
        <v>8</v>
      </c>
      <c r="B17" s="759"/>
      <c r="C17" s="431"/>
      <c r="D17" s="756"/>
      <c r="E17" s="431"/>
      <c r="F17" s="477"/>
      <c r="G17" s="431"/>
      <c r="H17" s="477"/>
      <c r="I17" s="431"/>
      <c r="J17" s="477"/>
      <c r="K17" s="337"/>
      <c r="L17" s="515"/>
      <c r="M17" s="337"/>
      <c r="N17" s="515"/>
      <c r="O17" s="403"/>
      <c r="P17" s="11"/>
    </row>
    <row r="18" spans="1:18" s="12" customFormat="1"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8" s="14" customFormat="1" ht="20.100000000000001" customHeight="1">
      <c r="A19" s="782" t="s">
        <v>17</v>
      </c>
      <c r="B19" s="782"/>
      <c r="C19" s="782"/>
      <c r="D19" s="782"/>
      <c r="E19" s="782"/>
      <c r="F19" s="782"/>
      <c r="G19" s="782"/>
      <c r="H19" s="782"/>
      <c r="I19" s="782"/>
      <c r="J19" s="782"/>
      <c r="K19" s="782"/>
      <c r="L19" s="782"/>
      <c r="M19" s="782"/>
      <c r="N19" s="782"/>
      <c r="O19" s="782"/>
      <c r="P19" s="782"/>
      <c r="Q19" s="369"/>
      <c r="R19" s="369"/>
    </row>
    <row r="20" spans="1:18" s="14" customFormat="1" ht="20.100000000000001" customHeight="1">
      <c r="A20" s="15" t="s">
        <v>18</v>
      </c>
      <c r="B20" s="803" t="s">
        <v>19</v>
      </c>
      <c r="C20" s="803"/>
      <c r="D20" s="803"/>
      <c r="E20" s="16"/>
      <c r="F20" s="16"/>
      <c r="G20" s="369"/>
      <c r="H20" s="16"/>
      <c r="I20" s="369"/>
      <c r="J20" s="16"/>
      <c r="K20" s="369"/>
      <c r="L20" s="369"/>
      <c r="M20" s="369"/>
      <c r="N20" s="16"/>
      <c r="O20" s="369"/>
      <c r="P20" s="369"/>
      <c r="Q20" s="369"/>
      <c r="R20" s="369"/>
    </row>
    <row r="21" spans="1:18" s="17" customFormat="1" ht="21.75">
      <c r="B21" s="17" t="s">
        <v>20</v>
      </c>
      <c r="G21" s="18"/>
      <c r="H21" s="16"/>
      <c r="I21" s="19"/>
      <c r="J21" s="16"/>
      <c r="K21" s="19"/>
      <c r="L21" s="19"/>
      <c r="M21" s="19"/>
      <c r="N21" s="16"/>
      <c r="O21" s="19"/>
    </row>
    <row r="22" spans="1:18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8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8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8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8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8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8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30" spans="1:18">
      <c r="O30" s="369"/>
    </row>
    <row r="31" spans="1:18">
      <c r="O31" s="19"/>
    </row>
    <row r="33" spans="15:15">
      <c r="O33" s="369"/>
    </row>
    <row r="34" spans="15:15">
      <c r="O34" s="19"/>
    </row>
  </sheetData>
  <mergeCells count="14">
    <mergeCell ref="K5:L5"/>
    <mergeCell ref="M5:N5"/>
    <mergeCell ref="A19:P19"/>
    <mergeCell ref="B20:D20"/>
    <mergeCell ref="A1:N1"/>
    <mergeCell ref="A2:O2"/>
    <mergeCell ref="A4:A6"/>
    <mergeCell ref="B4:B6"/>
    <mergeCell ref="C4:N4"/>
    <mergeCell ref="O4:O6"/>
    <mergeCell ref="C5:D5"/>
    <mergeCell ref="E5:F5"/>
    <mergeCell ref="G5:H5"/>
    <mergeCell ref="I5:J5"/>
  </mergeCells>
  <printOptions horizontalCentered="1"/>
  <pageMargins left="0.39" right="0.28999999999999998" top="0.38" bottom="0.41" header="0.39370078740157483" footer="0.23622047244094491"/>
  <pageSetup paperSize="9" scale="71" orientation="landscape" r:id="rId1"/>
  <headerFooter alignWithMargins="0">
    <oddFooter>&amp;C&amp;P/&amp;N&amp;R&amp;A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DF1AD-FCEC-43D4-AE1A-2A1DE726613F}">
  <sheetPr>
    <tabColor theme="5" tint="0.39997558519241921"/>
  </sheetPr>
  <dimension ref="A1:R34"/>
  <sheetViews>
    <sheetView view="pageBreakPreview" zoomScaleSheetLayoutView="100" workbookViewId="0">
      <selection activeCell="Q11" sqref="Q11"/>
    </sheetView>
  </sheetViews>
  <sheetFormatPr defaultColWidth="8.109375" defaultRowHeight="24"/>
  <cols>
    <col min="1" max="1" width="4.6640625" style="2" customWidth="1"/>
    <col min="2" max="2" width="59.77734375" style="2" customWidth="1"/>
    <col min="3" max="3" width="6.33203125" style="66" customWidth="1"/>
    <col min="4" max="4" width="9" style="67" bestFit="1" customWidth="1"/>
    <col min="5" max="5" width="7.6640625" style="66" bestFit="1" customWidth="1"/>
    <col min="6" max="6" width="9.44140625" style="67" bestFit="1" customWidth="1"/>
    <col min="7" max="7" width="6.33203125" style="67" customWidth="1"/>
    <col min="8" max="8" width="9.77734375" style="67" bestFit="1" customWidth="1"/>
    <col min="9" max="9" width="6.33203125" style="66" customWidth="1"/>
    <col min="10" max="10" width="9.44140625" style="67" bestFit="1" customWidth="1"/>
    <col min="11" max="11" width="7.5546875" style="66" bestFit="1" customWidth="1"/>
    <col min="12" max="12" width="6.33203125" style="67" customWidth="1"/>
    <col min="13" max="13" width="7.5546875" style="66" bestFit="1" customWidth="1"/>
    <col min="14" max="14" width="8.77734375" style="67" bestFit="1" customWidth="1"/>
    <col min="15" max="15" width="9.88671875" style="67" customWidth="1"/>
    <col min="16" max="16" width="13.6640625" style="2" customWidth="1"/>
    <col min="17" max="16384" width="8.109375" style="2"/>
  </cols>
  <sheetData>
    <row r="1" spans="1:16" ht="27.75">
      <c r="A1" s="789" t="s">
        <v>636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1" t="s">
        <v>0</v>
      </c>
    </row>
    <row r="2" spans="1:16" ht="27.75">
      <c r="A2" s="789" t="s">
        <v>215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</row>
    <row r="3" spans="1:16" s="4" customFormat="1">
      <c r="A3" s="3"/>
      <c r="C3" s="35"/>
      <c r="D3" s="35"/>
      <c r="E3" s="35"/>
      <c r="F3" s="5"/>
      <c r="G3" s="5"/>
      <c r="H3" s="5"/>
      <c r="I3" s="35"/>
      <c r="J3" s="5"/>
      <c r="K3" s="35"/>
      <c r="L3" s="5"/>
      <c r="M3" s="36"/>
      <c r="N3" s="5"/>
      <c r="O3" s="5"/>
    </row>
    <row r="4" spans="1:16" s="6" customFormat="1" ht="24" customHeight="1">
      <c r="A4" s="801" t="s">
        <v>1</v>
      </c>
      <c r="B4" s="792" t="s">
        <v>2</v>
      </c>
      <c r="C4" s="786" t="s">
        <v>3</v>
      </c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787"/>
      <c r="O4" s="815" t="s">
        <v>4</v>
      </c>
    </row>
    <row r="5" spans="1:16" s="6" customFormat="1" ht="24" customHeight="1">
      <c r="A5" s="801"/>
      <c r="B5" s="792"/>
      <c r="C5" s="785">
        <v>2566</v>
      </c>
      <c r="D5" s="785"/>
      <c r="E5" s="785">
        <v>2567</v>
      </c>
      <c r="F5" s="785"/>
      <c r="G5" s="786">
        <v>2568</v>
      </c>
      <c r="H5" s="787"/>
      <c r="I5" s="785">
        <v>2569</v>
      </c>
      <c r="J5" s="785"/>
      <c r="K5" s="785">
        <v>2570</v>
      </c>
      <c r="L5" s="785"/>
      <c r="M5" s="785" t="s">
        <v>5</v>
      </c>
      <c r="N5" s="785"/>
      <c r="O5" s="816"/>
    </row>
    <row r="6" spans="1:16" s="6" customFormat="1" ht="51.75" customHeight="1">
      <c r="A6" s="802"/>
      <c r="B6" s="793"/>
      <c r="C6" s="37" t="s">
        <v>6</v>
      </c>
      <c r="D6" s="37" t="s">
        <v>7</v>
      </c>
      <c r="E6" s="37" t="s">
        <v>6</v>
      </c>
      <c r="F6" s="37" t="s">
        <v>7</v>
      </c>
      <c r="G6" s="37" t="s">
        <v>6</v>
      </c>
      <c r="H6" s="37" t="s">
        <v>7</v>
      </c>
      <c r="I6" s="37" t="s">
        <v>6</v>
      </c>
      <c r="J6" s="37" t="s">
        <v>7</v>
      </c>
      <c r="K6" s="37" t="s">
        <v>6</v>
      </c>
      <c r="L6" s="37" t="s">
        <v>7</v>
      </c>
      <c r="M6" s="37" t="s">
        <v>6</v>
      </c>
      <c r="N6" s="37" t="s">
        <v>7</v>
      </c>
      <c r="O6" s="817"/>
    </row>
    <row r="7" spans="1:16" s="38" customFormat="1">
      <c r="A7" s="39" t="s">
        <v>37</v>
      </c>
      <c r="B7" s="40"/>
      <c r="C7" s="41">
        <f>C9</f>
        <v>0</v>
      </c>
      <c r="D7" s="41">
        <f t="shared" ref="D7:L7" si="0">D9</f>
        <v>334900</v>
      </c>
      <c r="E7" s="41">
        <f t="shared" si="0"/>
        <v>0</v>
      </c>
      <c r="F7" s="41">
        <f t="shared" si="0"/>
        <v>334900</v>
      </c>
      <c r="G7" s="41">
        <f t="shared" si="0"/>
        <v>0</v>
      </c>
      <c r="H7" s="41">
        <f t="shared" si="0"/>
        <v>334900</v>
      </c>
      <c r="I7" s="41">
        <f t="shared" si="0"/>
        <v>0</v>
      </c>
      <c r="J7" s="41">
        <f t="shared" si="0"/>
        <v>334900</v>
      </c>
      <c r="K7" s="41">
        <f t="shared" si="0"/>
        <v>0</v>
      </c>
      <c r="L7" s="41">
        <f t="shared" si="0"/>
        <v>0</v>
      </c>
      <c r="M7" s="41">
        <f>C7+E7+G7+I7</f>
        <v>0</v>
      </c>
      <c r="N7" s="41">
        <f>D7+F7+H7+J7</f>
        <v>1339600</v>
      </c>
      <c r="O7" s="41"/>
      <c r="P7" s="43"/>
    </row>
    <row r="8" spans="1:16" s="9" customFormat="1">
      <c r="A8" s="7" t="s">
        <v>47</v>
      </c>
      <c r="B8" s="8"/>
      <c r="C8" s="45"/>
      <c r="D8" s="46"/>
      <c r="E8" s="45"/>
      <c r="F8" s="46"/>
      <c r="G8" s="46"/>
      <c r="H8" s="46"/>
      <c r="I8" s="45"/>
      <c r="J8" s="46"/>
      <c r="K8" s="45"/>
      <c r="L8" s="46"/>
      <c r="M8" s="45"/>
      <c r="N8" s="45"/>
      <c r="O8" s="45"/>
    </row>
    <row r="9" spans="1:16" s="1" customFormat="1">
      <c r="A9" s="141" t="s">
        <v>215</v>
      </c>
      <c r="B9" s="142"/>
      <c r="C9" s="742">
        <f>SUM(C10:C17)</f>
        <v>0</v>
      </c>
      <c r="D9" s="742">
        <f>SUM(D10:D17)</f>
        <v>334900</v>
      </c>
      <c r="E9" s="742">
        <f t="shared" ref="E9:L9" si="1">SUM(E10:E17)</f>
        <v>0</v>
      </c>
      <c r="F9" s="742">
        <f t="shared" si="1"/>
        <v>334900</v>
      </c>
      <c r="G9" s="742">
        <f t="shared" si="1"/>
        <v>0</v>
      </c>
      <c r="H9" s="742">
        <f t="shared" si="1"/>
        <v>334900</v>
      </c>
      <c r="I9" s="742">
        <f t="shared" si="1"/>
        <v>0</v>
      </c>
      <c r="J9" s="742">
        <f t="shared" si="1"/>
        <v>334900</v>
      </c>
      <c r="K9" s="742">
        <f t="shared" si="1"/>
        <v>0</v>
      </c>
      <c r="L9" s="742">
        <f t="shared" si="1"/>
        <v>0</v>
      </c>
      <c r="M9" s="98">
        <f>C9+E9+G9+I9+K9</f>
        <v>0</v>
      </c>
      <c r="N9" s="98">
        <f>D9+F9+H9+J9+L9</f>
        <v>1339600</v>
      </c>
      <c r="O9" s="404"/>
      <c r="P9" s="11"/>
    </row>
    <row r="10" spans="1:16" s="732" customFormat="1">
      <c r="A10" s="504">
        <v>1</v>
      </c>
      <c r="B10" s="287" t="s">
        <v>216</v>
      </c>
      <c r="C10" s="760" t="s">
        <v>39</v>
      </c>
      <c r="D10" s="760">
        <v>220000</v>
      </c>
      <c r="E10" s="760" t="s">
        <v>39</v>
      </c>
      <c r="F10" s="760">
        <v>220000</v>
      </c>
      <c r="G10" s="760" t="s">
        <v>39</v>
      </c>
      <c r="H10" s="760">
        <v>220000</v>
      </c>
      <c r="I10" s="760" t="s">
        <v>39</v>
      </c>
      <c r="J10" s="760">
        <v>220000</v>
      </c>
      <c r="K10" s="748"/>
      <c r="L10" s="521"/>
      <c r="M10" s="748"/>
      <c r="N10" s="521"/>
      <c r="O10" s="518"/>
      <c r="P10" s="11"/>
    </row>
    <row r="11" spans="1:16" s="732" customFormat="1" ht="25.5" customHeight="1">
      <c r="A11" s="502">
        <v>2</v>
      </c>
      <c r="B11" s="200" t="s">
        <v>217</v>
      </c>
      <c r="C11" s="705" t="s">
        <v>51</v>
      </c>
      <c r="D11" s="705">
        <v>99500</v>
      </c>
      <c r="E11" s="705" t="s">
        <v>51</v>
      </c>
      <c r="F11" s="705">
        <v>99500</v>
      </c>
      <c r="G11" s="705" t="s">
        <v>51</v>
      </c>
      <c r="H11" s="705">
        <v>99500</v>
      </c>
      <c r="I11" s="705" t="s">
        <v>51</v>
      </c>
      <c r="J11" s="705">
        <v>99500</v>
      </c>
      <c r="K11" s="427"/>
      <c r="L11" s="427"/>
      <c r="M11" s="427"/>
      <c r="N11" s="427"/>
      <c r="O11" s="391"/>
      <c r="P11" s="11"/>
    </row>
    <row r="12" spans="1:16">
      <c r="A12" s="502">
        <v>3</v>
      </c>
      <c r="B12" s="25" t="s">
        <v>218</v>
      </c>
      <c r="C12" s="705" t="s">
        <v>219</v>
      </c>
      <c r="D12" s="705">
        <v>15400</v>
      </c>
      <c r="E12" s="705" t="s">
        <v>219</v>
      </c>
      <c r="F12" s="705">
        <v>15400</v>
      </c>
      <c r="G12" s="705" t="s">
        <v>219</v>
      </c>
      <c r="H12" s="705">
        <v>15400</v>
      </c>
      <c r="I12" s="705" t="s">
        <v>219</v>
      </c>
      <c r="J12" s="705">
        <v>15400</v>
      </c>
      <c r="K12" s="251"/>
      <c r="L12" s="371"/>
      <c r="M12" s="251"/>
      <c r="N12" s="371"/>
      <c r="O12" s="391"/>
      <c r="P12" s="11"/>
    </row>
    <row r="13" spans="1:16" s="732" customFormat="1">
      <c r="A13" s="502">
        <v>4</v>
      </c>
      <c r="B13" s="746"/>
      <c r="C13" s="423"/>
      <c r="D13" s="423"/>
      <c r="E13" s="423"/>
      <c r="F13" s="423"/>
      <c r="G13" s="423"/>
      <c r="H13" s="423"/>
      <c r="I13" s="423"/>
      <c r="J13" s="423"/>
      <c r="K13" s="251"/>
      <c r="L13" s="371"/>
      <c r="M13" s="251"/>
      <c r="N13" s="371"/>
      <c r="O13" s="391"/>
      <c r="P13" s="11"/>
    </row>
    <row r="14" spans="1:16">
      <c r="A14" s="502">
        <v>5</v>
      </c>
      <c r="B14" s="726"/>
      <c r="C14" s="210"/>
      <c r="D14" s="520"/>
      <c r="E14" s="210"/>
      <c r="F14" s="372"/>
      <c r="G14" s="210"/>
      <c r="H14" s="372"/>
      <c r="I14" s="210"/>
      <c r="J14" s="372"/>
      <c r="K14" s="251"/>
      <c r="L14" s="389"/>
      <c r="M14" s="251"/>
      <c r="N14" s="389"/>
      <c r="O14" s="391"/>
      <c r="P14" s="11"/>
    </row>
    <row r="15" spans="1:16">
      <c r="A15" s="502">
        <v>6</v>
      </c>
      <c r="B15" s="726"/>
      <c r="C15" s="428"/>
      <c r="D15" s="757"/>
      <c r="E15" s="428"/>
      <c r="F15" s="757"/>
      <c r="G15" s="428"/>
      <c r="H15" s="757"/>
      <c r="I15" s="428"/>
      <c r="J15" s="427"/>
      <c r="K15" s="251"/>
      <c r="L15" s="371"/>
      <c r="M15" s="251"/>
      <c r="N15" s="371"/>
      <c r="O15" s="391"/>
      <c r="P15" s="11"/>
    </row>
    <row r="16" spans="1:16" s="732" customFormat="1">
      <c r="A16" s="502">
        <v>7</v>
      </c>
      <c r="B16" s="726"/>
      <c r="C16" s="210"/>
      <c r="D16" s="753"/>
      <c r="E16" s="210"/>
      <c r="F16" s="251"/>
      <c r="G16" s="210"/>
      <c r="H16" s="251"/>
      <c r="I16" s="210"/>
      <c r="J16" s="251"/>
      <c r="K16" s="251"/>
      <c r="L16" s="371"/>
      <c r="M16" s="251"/>
      <c r="N16" s="371"/>
      <c r="O16" s="391"/>
      <c r="P16" s="11"/>
    </row>
    <row r="17" spans="1:18">
      <c r="A17" s="514">
        <v>8</v>
      </c>
      <c r="B17" s="759"/>
      <c r="C17" s="431"/>
      <c r="D17" s="756"/>
      <c r="E17" s="431"/>
      <c r="F17" s="477"/>
      <c r="G17" s="431"/>
      <c r="H17" s="477"/>
      <c r="I17" s="431"/>
      <c r="J17" s="477"/>
      <c r="K17" s="337"/>
      <c r="L17" s="515"/>
      <c r="M17" s="337"/>
      <c r="N17" s="515"/>
      <c r="O17" s="403"/>
      <c r="P17" s="11"/>
    </row>
    <row r="18" spans="1:18" s="12" customFormat="1"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8" s="14" customFormat="1" ht="20.100000000000001" customHeight="1">
      <c r="A19" s="782" t="s">
        <v>17</v>
      </c>
      <c r="B19" s="782"/>
      <c r="C19" s="782"/>
      <c r="D19" s="782"/>
      <c r="E19" s="782"/>
      <c r="F19" s="782"/>
      <c r="G19" s="782"/>
      <c r="H19" s="782"/>
      <c r="I19" s="782"/>
      <c r="J19" s="782"/>
      <c r="K19" s="782"/>
      <c r="L19" s="782"/>
      <c r="M19" s="782"/>
      <c r="N19" s="782"/>
      <c r="O19" s="782"/>
      <c r="P19" s="782"/>
      <c r="Q19" s="369"/>
      <c r="R19" s="369"/>
    </row>
    <row r="20" spans="1:18" s="14" customFormat="1" ht="20.100000000000001" customHeight="1">
      <c r="A20" s="15" t="s">
        <v>18</v>
      </c>
      <c r="B20" s="803" t="s">
        <v>19</v>
      </c>
      <c r="C20" s="803"/>
      <c r="D20" s="803"/>
      <c r="E20" s="16"/>
      <c r="F20" s="16"/>
      <c r="G20" s="369"/>
      <c r="H20" s="16"/>
      <c r="I20" s="369"/>
      <c r="J20" s="16"/>
      <c r="K20" s="369"/>
      <c r="L20" s="369"/>
      <c r="M20" s="369"/>
      <c r="N20" s="16"/>
      <c r="O20" s="369"/>
      <c r="P20" s="369"/>
      <c r="Q20" s="369"/>
      <c r="R20" s="369"/>
    </row>
    <row r="21" spans="1:18" s="17" customFormat="1" ht="21.75">
      <c r="B21" s="17" t="s">
        <v>20</v>
      </c>
      <c r="G21" s="18"/>
      <c r="H21" s="16"/>
      <c r="I21" s="19"/>
      <c r="J21" s="16"/>
      <c r="K21" s="19"/>
      <c r="L21" s="19"/>
      <c r="M21" s="19"/>
      <c r="N21" s="16"/>
      <c r="O21" s="19"/>
    </row>
    <row r="22" spans="1:18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8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8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8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8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8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8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30" spans="1:18">
      <c r="O30" s="369"/>
    </row>
    <row r="31" spans="1:18">
      <c r="O31" s="19"/>
    </row>
    <row r="33" spans="15:15">
      <c r="O33" s="369"/>
    </row>
    <row r="34" spans="15:15">
      <c r="O34" s="19"/>
    </row>
  </sheetData>
  <mergeCells count="14">
    <mergeCell ref="K5:L5"/>
    <mergeCell ref="M5:N5"/>
    <mergeCell ref="A19:P19"/>
    <mergeCell ref="B20:D20"/>
    <mergeCell ref="A1:N1"/>
    <mergeCell ref="A2:O2"/>
    <mergeCell ref="A4:A6"/>
    <mergeCell ref="B4:B6"/>
    <mergeCell ref="C4:N4"/>
    <mergeCell ref="O4:O6"/>
    <mergeCell ref="C5:D5"/>
    <mergeCell ref="E5:F5"/>
    <mergeCell ref="G5:H5"/>
    <mergeCell ref="I5:J5"/>
  </mergeCells>
  <printOptions horizontalCentered="1"/>
  <pageMargins left="0.39" right="0.28999999999999998" top="0.38" bottom="0.41" header="0.39370078740157483" footer="0.23622047244094491"/>
  <pageSetup paperSize="9" scale="71" orientation="landscape" r:id="rId1"/>
  <headerFooter alignWithMargins="0">
    <oddFooter>&amp;C&amp;P/&amp;N&amp;R&amp;A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AC920-BB6B-4631-804F-D835E6FE84A0}">
  <sheetPr>
    <tabColor theme="5" tint="0.39997558519241921"/>
  </sheetPr>
  <dimension ref="A1:W29"/>
  <sheetViews>
    <sheetView view="pageBreakPreview" zoomScaleSheetLayoutView="100" workbookViewId="0">
      <selection activeCell="N8" sqref="N8"/>
    </sheetView>
  </sheetViews>
  <sheetFormatPr defaultColWidth="8.109375" defaultRowHeight="24"/>
  <cols>
    <col min="1" max="1" width="4.6640625" style="2" customWidth="1"/>
    <col min="2" max="2" width="59.77734375" style="2" customWidth="1"/>
    <col min="3" max="3" width="6.33203125" style="66" customWidth="1"/>
    <col min="4" max="4" width="6.33203125" style="67" customWidth="1"/>
    <col min="5" max="5" width="6.33203125" style="66" customWidth="1"/>
    <col min="6" max="8" width="6.33203125" style="67" customWidth="1"/>
    <col min="9" max="9" width="6.33203125" style="66" customWidth="1"/>
    <col min="10" max="10" width="6.33203125" style="67" customWidth="1"/>
    <col min="11" max="11" width="6.33203125" style="66" customWidth="1"/>
    <col min="12" max="12" width="6.33203125" style="67" customWidth="1"/>
    <col min="13" max="13" width="6.33203125" style="66" customWidth="1"/>
    <col min="14" max="14" width="6.33203125" style="67" customWidth="1"/>
    <col min="15" max="15" width="9.88671875" style="67" customWidth="1"/>
    <col min="16" max="16" width="11.77734375" style="2" customWidth="1"/>
    <col min="17" max="17" width="10.33203125" style="2" bestFit="1" customWidth="1"/>
    <col min="18" max="18" width="8.77734375" style="2" bestFit="1" customWidth="1"/>
    <col min="19" max="19" width="12.5546875" style="2" customWidth="1"/>
    <col min="20" max="20" width="19.44140625" style="2" customWidth="1"/>
    <col min="21" max="21" width="13.6640625" style="2" customWidth="1"/>
    <col min="22" max="16384" width="8.109375" style="2"/>
  </cols>
  <sheetData>
    <row r="1" spans="1:23" ht="27.75">
      <c r="A1" s="789" t="s">
        <v>636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1" t="s">
        <v>0</v>
      </c>
    </row>
    <row r="2" spans="1:23" ht="27.75">
      <c r="A2" s="789" t="s">
        <v>637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</row>
    <row r="3" spans="1:23" s="4" customFormat="1">
      <c r="A3" s="3"/>
      <c r="C3" s="35"/>
      <c r="D3" s="35"/>
      <c r="E3" s="35"/>
      <c r="F3" s="5"/>
      <c r="G3" s="5"/>
      <c r="H3" s="5"/>
      <c r="I3" s="35"/>
      <c r="J3" s="5"/>
      <c r="K3" s="35"/>
      <c r="L3" s="5"/>
      <c r="M3" s="36"/>
      <c r="N3" s="5"/>
      <c r="O3" s="5"/>
    </row>
    <row r="4" spans="1:23" s="6" customFormat="1" ht="24" customHeight="1">
      <c r="A4" s="801" t="s">
        <v>1</v>
      </c>
      <c r="B4" s="792" t="s">
        <v>2</v>
      </c>
      <c r="C4" s="786" t="s">
        <v>3</v>
      </c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787"/>
      <c r="O4" s="815" t="s">
        <v>4</v>
      </c>
    </row>
    <row r="5" spans="1:23" s="6" customFormat="1" ht="24" customHeight="1">
      <c r="A5" s="801"/>
      <c r="B5" s="792"/>
      <c r="C5" s="785">
        <v>2566</v>
      </c>
      <c r="D5" s="785"/>
      <c r="E5" s="785">
        <v>2567</v>
      </c>
      <c r="F5" s="785"/>
      <c r="G5" s="786">
        <v>2568</v>
      </c>
      <c r="H5" s="787"/>
      <c r="I5" s="785">
        <v>2569</v>
      </c>
      <c r="J5" s="785"/>
      <c r="K5" s="785">
        <v>2570</v>
      </c>
      <c r="L5" s="785"/>
      <c r="M5" s="785" t="s">
        <v>5</v>
      </c>
      <c r="N5" s="785"/>
      <c r="O5" s="816"/>
    </row>
    <row r="6" spans="1:23" s="6" customFormat="1" ht="51.75" customHeight="1">
      <c r="A6" s="802"/>
      <c r="B6" s="793"/>
      <c r="C6" s="37" t="s">
        <v>6</v>
      </c>
      <c r="D6" s="37" t="s">
        <v>7</v>
      </c>
      <c r="E6" s="37" t="s">
        <v>6</v>
      </c>
      <c r="F6" s="37" t="s">
        <v>7</v>
      </c>
      <c r="G6" s="37" t="s">
        <v>6</v>
      </c>
      <c r="H6" s="37" t="s">
        <v>7</v>
      </c>
      <c r="I6" s="37" t="s">
        <v>6</v>
      </c>
      <c r="J6" s="37" t="s">
        <v>7</v>
      </c>
      <c r="K6" s="37" t="s">
        <v>6</v>
      </c>
      <c r="L6" s="37" t="s">
        <v>7</v>
      </c>
      <c r="M6" s="37" t="s">
        <v>6</v>
      </c>
      <c r="N6" s="37" t="s">
        <v>7</v>
      </c>
      <c r="O6" s="817"/>
    </row>
    <row r="7" spans="1:23" s="38" customFormat="1">
      <c r="A7" s="39" t="s">
        <v>37</v>
      </c>
      <c r="B7" s="40"/>
      <c r="C7" s="41">
        <f>SUM(C9)</f>
        <v>0</v>
      </c>
      <c r="D7" s="41">
        <f t="shared" ref="D7:L7" si="0">SUM(D9)</f>
        <v>0</v>
      </c>
      <c r="E7" s="41">
        <f t="shared" si="0"/>
        <v>0</v>
      </c>
      <c r="F7" s="41">
        <f t="shared" si="0"/>
        <v>0</v>
      </c>
      <c r="G7" s="41">
        <f t="shared" si="0"/>
        <v>0</v>
      </c>
      <c r="H7" s="41">
        <f t="shared" si="0"/>
        <v>0</v>
      </c>
      <c r="I7" s="41">
        <f t="shared" si="0"/>
        <v>0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f>C7+E7+G7+I7+K7</f>
        <v>0</v>
      </c>
      <c r="N7" s="41">
        <f>D7+F7+H7+J7+L7</f>
        <v>0</v>
      </c>
      <c r="O7" s="41"/>
      <c r="P7" s="43"/>
      <c r="S7" s="43"/>
      <c r="T7" s="44"/>
      <c r="U7" s="43">
        <f>S7+T7</f>
        <v>0</v>
      </c>
    </row>
    <row r="8" spans="1:23" s="9" customFormat="1">
      <c r="A8" s="7" t="s">
        <v>638</v>
      </c>
      <c r="B8" s="8"/>
      <c r="C8" s="45"/>
      <c r="D8" s="46"/>
      <c r="E8" s="45"/>
      <c r="F8" s="46"/>
      <c r="G8" s="46"/>
      <c r="H8" s="46"/>
      <c r="I8" s="45"/>
      <c r="J8" s="46"/>
      <c r="K8" s="45"/>
      <c r="L8" s="46"/>
      <c r="M8" s="45"/>
      <c r="N8" s="45"/>
      <c r="O8" s="45"/>
      <c r="S8" s="47"/>
    </row>
    <row r="9" spans="1:23" s="1" customFormat="1">
      <c r="A9" s="141" t="s">
        <v>639</v>
      </c>
      <c r="B9" s="142"/>
      <c r="C9" s="750">
        <f>SUM(C10:C12)</f>
        <v>0</v>
      </c>
      <c r="D9" s="750">
        <f t="shared" ref="D9:L9" si="1">SUM(D10:D12)</f>
        <v>0</v>
      </c>
      <c r="E9" s="750">
        <f t="shared" si="1"/>
        <v>0</v>
      </c>
      <c r="F9" s="750">
        <f t="shared" si="1"/>
        <v>0</v>
      </c>
      <c r="G9" s="750">
        <f t="shared" si="1"/>
        <v>0</v>
      </c>
      <c r="H9" s="750">
        <f t="shared" si="1"/>
        <v>0</v>
      </c>
      <c r="I9" s="750">
        <f t="shared" si="1"/>
        <v>0</v>
      </c>
      <c r="J9" s="750">
        <f t="shared" si="1"/>
        <v>0</v>
      </c>
      <c r="K9" s="750">
        <f t="shared" si="1"/>
        <v>0</v>
      </c>
      <c r="L9" s="750">
        <f t="shared" si="1"/>
        <v>0</v>
      </c>
      <c r="M9" s="404">
        <f>C9+E9+G9+I9+K9</f>
        <v>0</v>
      </c>
      <c r="N9" s="404">
        <f>D9+F9+H9+J9+L9</f>
        <v>0</v>
      </c>
      <c r="O9" s="404"/>
      <c r="P9" s="728"/>
      <c r="Q9" s="729"/>
      <c r="R9" s="730"/>
      <c r="S9" s="730"/>
      <c r="T9" s="730"/>
      <c r="U9" s="11"/>
    </row>
    <row r="10" spans="1:23" s="12" customFormat="1">
      <c r="A10" s="103">
        <v>1</v>
      </c>
      <c r="B10" s="287"/>
      <c r="C10" s="160"/>
      <c r="D10" s="257"/>
      <c r="E10" s="160"/>
      <c r="F10" s="257"/>
      <c r="G10" s="257"/>
      <c r="H10" s="257"/>
      <c r="I10" s="160"/>
      <c r="J10" s="257"/>
      <c r="K10" s="160"/>
      <c r="L10" s="257"/>
      <c r="M10" s="160"/>
      <c r="N10" s="160"/>
      <c r="O10" s="731"/>
      <c r="P10" s="11"/>
    </row>
    <row r="11" spans="1:23" s="12" customFormat="1">
      <c r="A11" s="103">
        <v>2</v>
      </c>
      <c r="B11" s="200"/>
      <c r="C11" s="128"/>
      <c r="D11" s="110"/>
      <c r="E11" s="128"/>
      <c r="F11" s="129"/>
      <c r="G11" s="129"/>
      <c r="H11" s="129"/>
      <c r="I11" s="128"/>
      <c r="J11" s="129"/>
      <c r="K11" s="128"/>
      <c r="L11" s="129"/>
      <c r="M11" s="26"/>
      <c r="N11" s="26"/>
      <c r="O11" s="48"/>
      <c r="P11" s="11"/>
    </row>
    <row r="12" spans="1:23" s="12" customFormat="1">
      <c r="A12" s="13">
        <v>3</v>
      </c>
      <c r="B12" s="27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67"/>
      <c r="N12" s="167"/>
      <c r="O12" s="49"/>
      <c r="P12" s="11"/>
    </row>
    <row r="13" spans="1:23" s="12" customFormat="1"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23" s="14" customFormat="1" ht="20.100000000000001" customHeight="1">
      <c r="A14" s="782" t="s">
        <v>17</v>
      </c>
      <c r="B14" s="782"/>
      <c r="C14" s="782"/>
      <c r="D14" s="782"/>
      <c r="E14" s="782"/>
      <c r="F14" s="782"/>
      <c r="G14" s="782"/>
      <c r="H14" s="782"/>
      <c r="I14" s="782"/>
      <c r="J14" s="782"/>
      <c r="K14" s="782"/>
      <c r="L14" s="782"/>
      <c r="M14" s="782"/>
      <c r="N14" s="782"/>
      <c r="O14" s="782"/>
      <c r="P14" s="782"/>
      <c r="Q14" s="782"/>
      <c r="R14" s="782"/>
      <c r="S14" s="782"/>
      <c r="T14" s="782"/>
      <c r="U14" s="782"/>
      <c r="V14" s="369"/>
      <c r="W14" s="369"/>
    </row>
    <row r="15" spans="1:23" s="14" customFormat="1" ht="20.100000000000001" customHeight="1">
      <c r="A15" s="15" t="s">
        <v>18</v>
      </c>
      <c r="B15" s="803" t="s">
        <v>19</v>
      </c>
      <c r="C15" s="803"/>
      <c r="D15" s="803"/>
      <c r="E15" s="16"/>
      <c r="F15" s="16"/>
      <c r="G15" s="369"/>
      <c r="H15" s="16"/>
      <c r="I15" s="369"/>
      <c r="J15" s="16"/>
      <c r="K15" s="369"/>
      <c r="L15" s="369"/>
      <c r="M15" s="369"/>
      <c r="N15" s="16"/>
      <c r="O15" s="369"/>
      <c r="P15" s="16"/>
      <c r="Q15" s="369"/>
      <c r="R15" s="16"/>
      <c r="S15" s="369"/>
      <c r="T15" s="369"/>
      <c r="U15" s="369"/>
      <c r="V15" s="369"/>
      <c r="W15" s="369"/>
    </row>
    <row r="16" spans="1:23" s="17" customFormat="1" ht="21.75">
      <c r="B16" s="17" t="s">
        <v>20</v>
      </c>
      <c r="G16" s="18"/>
      <c r="H16" s="16"/>
      <c r="I16" s="19"/>
      <c r="J16" s="16"/>
      <c r="K16" s="19"/>
      <c r="L16" s="19"/>
      <c r="M16" s="19"/>
      <c r="N16" s="16"/>
      <c r="O16" s="19"/>
      <c r="P16" s="16"/>
      <c r="Q16" s="19"/>
      <c r="R16" s="16"/>
      <c r="S16" s="19"/>
      <c r="T16" s="19"/>
    </row>
    <row r="17" spans="3: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3:1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3:1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1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3:1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3: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5" spans="3:15">
      <c r="O25" s="369"/>
    </row>
    <row r="26" spans="3:15">
      <c r="O26" s="19"/>
    </row>
    <row r="28" spans="3:15">
      <c r="O28" s="369"/>
    </row>
    <row r="29" spans="3:15">
      <c r="O29" s="19"/>
    </row>
  </sheetData>
  <mergeCells count="14">
    <mergeCell ref="K5:L5"/>
    <mergeCell ref="M5:N5"/>
    <mergeCell ref="A14:U14"/>
    <mergeCell ref="B15:D15"/>
    <mergeCell ref="A1:N1"/>
    <mergeCell ref="A2:O2"/>
    <mergeCell ref="A4:A6"/>
    <mergeCell ref="B4:B6"/>
    <mergeCell ref="C4:N4"/>
    <mergeCell ref="O4:O6"/>
    <mergeCell ref="C5:D5"/>
    <mergeCell ref="E5:F5"/>
    <mergeCell ref="G5:H5"/>
    <mergeCell ref="I5:J5"/>
  </mergeCells>
  <printOptions horizontalCentered="1"/>
  <pageMargins left="0.39" right="0.28999999999999998" top="0.38" bottom="0.41" header="0.39370078740157483" footer="0.23622047244094491"/>
  <pageSetup paperSize="9" scale="78" orientation="landscape" r:id="rId1"/>
  <headerFooter alignWithMargins="0">
    <oddFooter>&amp;C&amp;P/&amp;N&amp;R&amp;A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B53"/>
  <sheetViews>
    <sheetView view="pageBreakPreview" zoomScale="90" zoomScaleNormal="84" zoomScaleSheetLayoutView="90" workbookViewId="0">
      <selection activeCell="N12" sqref="N12"/>
    </sheetView>
  </sheetViews>
  <sheetFormatPr defaultColWidth="11" defaultRowHeight="18"/>
  <cols>
    <col min="1" max="1" width="4.21875" customWidth="1"/>
    <col min="2" max="2" width="40" customWidth="1"/>
    <col min="3" max="3" width="5.44140625" style="22" customWidth="1"/>
    <col min="4" max="4" width="6.5546875" style="22" customWidth="1"/>
    <col min="5" max="5" width="9.88671875" style="22" customWidth="1"/>
    <col min="6" max="6" width="11.109375" style="22" customWidth="1"/>
    <col min="7" max="7" width="10.33203125" style="22" customWidth="1"/>
    <col min="8" max="8" width="5.88671875" style="22" customWidth="1"/>
    <col min="9" max="9" width="10.33203125" style="22" customWidth="1"/>
    <col min="10" max="10" width="5.88671875" style="22" customWidth="1"/>
    <col min="11" max="11" width="10.5546875" style="22" customWidth="1"/>
    <col min="12" max="12" width="6.109375" style="22" customWidth="1"/>
    <col min="13" max="13" width="10.109375" style="22" customWidth="1"/>
    <col min="14" max="14" width="5.21875" style="22" customWidth="1"/>
    <col min="15" max="15" width="11.88671875" style="22" customWidth="1"/>
    <col min="16" max="16" width="5" style="22" customWidth="1"/>
    <col min="17" max="17" width="10.44140625" style="22" customWidth="1"/>
    <col min="18" max="18" width="5.44140625" style="22" customWidth="1"/>
    <col min="19" max="19" width="12.109375" style="22" customWidth="1"/>
    <col min="20" max="20" width="9.21875" style="31" customWidth="1"/>
    <col min="21" max="21" width="18.33203125" customWidth="1"/>
  </cols>
  <sheetData>
    <row r="1" spans="1:24" s="2" customFormat="1" ht="27.75">
      <c r="A1" s="789" t="s">
        <v>640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1" t="s">
        <v>0</v>
      </c>
    </row>
    <row r="2" spans="1:24" s="2" customFormat="1" ht="27.75">
      <c r="A2" s="789" t="s">
        <v>565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</row>
    <row r="3" spans="1:24" s="4" customFormat="1" ht="24">
      <c r="A3" s="3"/>
      <c r="C3" s="32"/>
      <c r="D3" s="32"/>
      <c r="E3" s="32"/>
      <c r="F3" s="20"/>
      <c r="G3" s="20"/>
      <c r="H3" s="32"/>
      <c r="I3" s="20"/>
      <c r="J3" s="20"/>
      <c r="K3" s="20"/>
      <c r="L3" s="32"/>
      <c r="M3" s="20"/>
      <c r="N3" s="32"/>
      <c r="O3" s="20"/>
      <c r="P3" s="32"/>
      <c r="Q3" s="32"/>
      <c r="R3" s="33"/>
      <c r="S3" s="20"/>
      <c r="T3" s="5"/>
    </row>
    <row r="4" spans="1:24" s="6" customFormat="1" ht="24" customHeight="1">
      <c r="A4" s="801" t="s">
        <v>1</v>
      </c>
      <c r="B4" s="793" t="s">
        <v>2</v>
      </c>
      <c r="C4" s="794" t="s">
        <v>641</v>
      </c>
      <c r="D4" s="795"/>
      <c r="E4" s="795"/>
      <c r="F4" s="795"/>
      <c r="G4" s="796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787"/>
      <c r="T4" s="805" t="s">
        <v>4</v>
      </c>
    </row>
    <row r="5" spans="1:24" s="6" customFormat="1" ht="24" customHeight="1">
      <c r="A5" s="801"/>
      <c r="B5" s="799"/>
      <c r="C5" s="797" t="s">
        <v>43</v>
      </c>
      <c r="D5" s="797" t="s">
        <v>44</v>
      </c>
      <c r="E5" s="799" t="s">
        <v>45</v>
      </c>
      <c r="F5" s="797" t="s">
        <v>46</v>
      </c>
      <c r="G5" s="783" t="s">
        <v>642</v>
      </c>
      <c r="H5" s="785">
        <v>2566</v>
      </c>
      <c r="I5" s="785"/>
      <c r="J5" s="786">
        <v>2567</v>
      </c>
      <c r="K5" s="787"/>
      <c r="L5" s="785">
        <v>2568</v>
      </c>
      <c r="M5" s="785"/>
      <c r="N5" s="785">
        <v>2569</v>
      </c>
      <c r="O5" s="785"/>
      <c r="P5" s="786">
        <v>2570</v>
      </c>
      <c r="Q5" s="787"/>
      <c r="R5" s="785" t="s">
        <v>5</v>
      </c>
      <c r="S5" s="785"/>
      <c r="T5" s="806"/>
    </row>
    <row r="6" spans="1:24" s="6" customFormat="1" ht="74.25" customHeight="1">
      <c r="A6" s="802"/>
      <c r="B6" s="800"/>
      <c r="C6" s="798"/>
      <c r="D6" s="798"/>
      <c r="E6" s="800"/>
      <c r="F6" s="798"/>
      <c r="G6" s="78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807"/>
    </row>
    <row r="7" spans="1:24" s="38" customFormat="1" ht="24">
      <c r="A7" s="217" t="s">
        <v>37</v>
      </c>
      <c r="B7" s="218"/>
      <c r="C7" s="212"/>
      <c r="D7" s="212"/>
      <c r="E7" s="212"/>
      <c r="F7" s="219">
        <f>F9</f>
        <v>39659600</v>
      </c>
      <c r="G7" s="432">
        <f t="shared" ref="G7:O7" si="0">G9</f>
        <v>5283100</v>
      </c>
      <c r="H7" s="219">
        <f t="shared" si="0"/>
        <v>10</v>
      </c>
      <c r="I7" s="219">
        <f t="shared" si="0"/>
        <v>34520700</v>
      </c>
      <c r="J7" s="219">
        <f t="shared" si="0"/>
        <v>4</v>
      </c>
      <c r="K7" s="219">
        <f t="shared" si="0"/>
        <v>11004600</v>
      </c>
      <c r="L7" s="219">
        <f t="shared" si="0"/>
        <v>4</v>
      </c>
      <c r="M7" s="219">
        <f t="shared" si="0"/>
        <v>9480000</v>
      </c>
      <c r="N7" s="219">
        <f t="shared" si="0"/>
        <v>3</v>
      </c>
      <c r="O7" s="219">
        <f t="shared" si="0"/>
        <v>9286000</v>
      </c>
      <c r="P7" s="219">
        <f t="shared" ref="P7" si="1">P9</f>
        <v>0</v>
      </c>
      <c r="Q7" s="219">
        <f>Q9</f>
        <v>0</v>
      </c>
      <c r="R7" s="219">
        <f>R9</f>
        <v>21</v>
      </c>
      <c r="S7" s="219">
        <f>S9</f>
        <v>64291300</v>
      </c>
      <c r="T7" s="220"/>
    </row>
    <row r="8" spans="1:24" s="9" customFormat="1" ht="24">
      <c r="A8" s="7" t="s">
        <v>8</v>
      </c>
      <c r="B8" s="213"/>
      <c r="C8" s="215"/>
      <c r="D8" s="214"/>
      <c r="E8" s="215"/>
      <c r="F8" s="214"/>
      <c r="G8" s="433"/>
      <c r="H8" s="215"/>
      <c r="I8" s="214"/>
      <c r="J8" s="214"/>
      <c r="K8" s="214"/>
      <c r="L8" s="215"/>
      <c r="M8" s="214"/>
      <c r="N8" s="215"/>
      <c r="O8" s="214"/>
      <c r="P8" s="215"/>
      <c r="Q8" s="214"/>
      <c r="R8" s="215"/>
      <c r="S8" s="215"/>
      <c r="T8" s="214"/>
      <c r="X8" s="10"/>
    </row>
    <row r="9" spans="1:24" s="1" customFormat="1" ht="27" customHeight="1">
      <c r="A9" s="141" t="s">
        <v>174</v>
      </c>
      <c r="B9" s="181"/>
      <c r="C9" s="154"/>
      <c r="D9" s="154"/>
      <c r="E9" s="155"/>
      <c r="F9" s="156">
        <f>SUM(F10:F24)</f>
        <v>39659600</v>
      </c>
      <c r="G9" s="157">
        <f>SUM(G10:G20)</f>
        <v>5283100</v>
      </c>
      <c r="H9" s="98">
        <f t="shared" ref="H9:Q9" si="2">SUM(H10:H45)</f>
        <v>10</v>
      </c>
      <c r="I9" s="98">
        <f t="shared" si="2"/>
        <v>34520700</v>
      </c>
      <c r="J9" s="98">
        <f t="shared" si="2"/>
        <v>4</v>
      </c>
      <c r="K9" s="98">
        <f t="shared" si="2"/>
        <v>11004600</v>
      </c>
      <c r="L9" s="98">
        <f t="shared" si="2"/>
        <v>4</v>
      </c>
      <c r="M9" s="98">
        <f t="shared" si="2"/>
        <v>9480000</v>
      </c>
      <c r="N9" s="98">
        <f t="shared" si="2"/>
        <v>3</v>
      </c>
      <c r="O9" s="98">
        <f t="shared" si="2"/>
        <v>9286000</v>
      </c>
      <c r="P9" s="97">
        <f t="shared" si="2"/>
        <v>0</v>
      </c>
      <c r="Q9" s="98">
        <f t="shared" si="2"/>
        <v>0</v>
      </c>
      <c r="R9" s="216">
        <f>+H9+J9+L9+N9+P9</f>
        <v>21</v>
      </c>
      <c r="S9" s="216">
        <f>I9+K9+M9+O9+Q9</f>
        <v>64291300</v>
      </c>
      <c r="T9" s="143"/>
      <c r="U9" s="221"/>
    </row>
    <row r="10" spans="1:24" s="203" customFormat="1" ht="24">
      <c r="A10" s="24">
        <v>1</v>
      </c>
      <c r="B10" s="104" t="s">
        <v>573</v>
      </c>
      <c r="C10" s="378">
        <v>1</v>
      </c>
      <c r="D10" s="378" t="s">
        <v>49</v>
      </c>
      <c r="E10" s="413">
        <v>2000000</v>
      </c>
      <c r="F10" s="202">
        <v>2000000</v>
      </c>
      <c r="G10" s="434">
        <v>2000000</v>
      </c>
      <c r="H10" s="414"/>
      <c r="I10" s="202"/>
      <c r="J10" s="202"/>
      <c r="K10" s="202"/>
      <c r="L10" s="414"/>
      <c r="M10" s="202"/>
      <c r="N10" s="414"/>
      <c r="O10" s="202"/>
      <c r="P10" s="414"/>
      <c r="Q10" s="202"/>
      <c r="R10" s="438">
        <f t="shared" ref="R10:R20" si="3">+H10+J10+L10+N10+P10</f>
        <v>0</v>
      </c>
      <c r="S10" s="438">
        <f t="shared" ref="S10:S45" si="4">I10+K10+M10+O10+Q10</f>
        <v>0</v>
      </c>
      <c r="T10" s="202"/>
      <c r="X10" s="204"/>
    </row>
    <row r="11" spans="1:24" s="203" customFormat="1" ht="24">
      <c r="A11" s="24">
        <v>2</v>
      </c>
      <c r="B11" s="114" t="s">
        <v>21</v>
      </c>
      <c r="C11" s="378">
        <v>1</v>
      </c>
      <c r="D11" s="378" t="s">
        <v>49</v>
      </c>
      <c r="E11" s="413">
        <v>1419900</v>
      </c>
      <c r="F11" s="205">
        <v>1419900</v>
      </c>
      <c r="G11" s="435">
        <v>1419900</v>
      </c>
      <c r="H11" s="211"/>
      <c r="I11" s="205"/>
      <c r="J11" s="205"/>
      <c r="K11" s="205"/>
      <c r="L11" s="211"/>
      <c r="M11" s="205"/>
      <c r="N11" s="211"/>
      <c r="O11" s="205"/>
      <c r="P11" s="211"/>
      <c r="Q11" s="205"/>
      <c r="R11" s="223">
        <f t="shared" si="3"/>
        <v>0</v>
      </c>
      <c r="S11" s="223">
        <f t="shared" si="4"/>
        <v>0</v>
      </c>
      <c r="T11" s="205"/>
      <c r="X11" s="204"/>
    </row>
    <row r="12" spans="1:24" s="203" customFormat="1" ht="48">
      <c r="A12" s="24">
        <v>3</v>
      </c>
      <c r="B12" s="108" t="s">
        <v>574</v>
      </c>
      <c r="C12" s="385">
        <v>1</v>
      </c>
      <c r="D12" s="415" t="s">
        <v>123</v>
      </c>
      <c r="E12" s="416">
        <v>1863200</v>
      </c>
      <c r="F12" s="205">
        <v>1863200</v>
      </c>
      <c r="G12" s="435">
        <v>1863200</v>
      </c>
      <c r="H12" s="211"/>
      <c r="I12" s="205"/>
      <c r="J12" s="205"/>
      <c r="K12" s="205"/>
      <c r="L12" s="211"/>
      <c r="M12" s="205"/>
      <c r="N12" s="211"/>
      <c r="O12" s="205"/>
      <c r="P12" s="211"/>
      <c r="Q12" s="205"/>
      <c r="R12" s="223">
        <f t="shared" si="3"/>
        <v>0</v>
      </c>
      <c r="S12" s="223">
        <f t="shared" si="4"/>
        <v>0</v>
      </c>
      <c r="T12" s="205"/>
      <c r="X12" s="204"/>
    </row>
    <row r="13" spans="1:24" s="203" customFormat="1" ht="48">
      <c r="A13" s="24">
        <v>4</v>
      </c>
      <c r="B13" s="108" t="s">
        <v>575</v>
      </c>
      <c r="C13" s="385">
        <v>1</v>
      </c>
      <c r="D13" s="385" t="s">
        <v>49</v>
      </c>
      <c r="E13" s="416">
        <v>3379000</v>
      </c>
      <c r="F13" s="205">
        <v>3379000</v>
      </c>
      <c r="G13" s="205"/>
      <c r="H13" s="211"/>
      <c r="I13" s="205"/>
      <c r="J13" s="205"/>
      <c r="K13" s="205"/>
      <c r="L13" s="211"/>
      <c r="M13" s="205"/>
      <c r="N13" s="211"/>
      <c r="O13" s="205"/>
      <c r="P13" s="211"/>
      <c r="Q13" s="205"/>
      <c r="R13" s="223">
        <f t="shared" si="3"/>
        <v>0</v>
      </c>
      <c r="S13" s="223">
        <f t="shared" si="4"/>
        <v>0</v>
      </c>
      <c r="T13" s="205"/>
      <c r="X13" s="204"/>
    </row>
    <row r="14" spans="1:24" s="203" customFormat="1" ht="48">
      <c r="A14" s="24">
        <v>5</v>
      </c>
      <c r="B14" s="114" t="s">
        <v>576</v>
      </c>
      <c r="C14" s="378">
        <v>1</v>
      </c>
      <c r="D14" s="378" t="s">
        <v>49</v>
      </c>
      <c r="E14" s="413">
        <v>2924000</v>
      </c>
      <c r="F14" s="205">
        <v>2924000</v>
      </c>
      <c r="G14" s="205"/>
      <c r="H14" s="211"/>
      <c r="I14" s="205"/>
      <c r="J14" s="205"/>
      <c r="K14" s="205"/>
      <c r="L14" s="211"/>
      <c r="M14" s="205"/>
      <c r="N14" s="211"/>
      <c r="O14" s="205"/>
      <c r="P14" s="211"/>
      <c r="Q14" s="205"/>
      <c r="R14" s="223">
        <f t="shared" si="3"/>
        <v>0</v>
      </c>
      <c r="S14" s="223">
        <f t="shared" si="4"/>
        <v>0</v>
      </c>
      <c r="T14" s="205"/>
      <c r="X14" s="204"/>
    </row>
    <row r="15" spans="1:24" s="203" customFormat="1" ht="24">
      <c r="A15" s="24">
        <v>6</v>
      </c>
      <c r="B15" s="104" t="s">
        <v>577</v>
      </c>
      <c r="C15" s="378">
        <v>1</v>
      </c>
      <c r="D15" s="378" t="s">
        <v>49</v>
      </c>
      <c r="E15" s="413">
        <v>1926000</v>
      </c>
      <c r="F15" s="205">
        <v>1926000</v>
      </c>
      <c r="G15" s="205"/>
      <c r="H15" s="211"/>
      <c r="I15" s="205"/>
      <c r="J15" s="205"/>
      <c r="K15" s="205"/>
      <c r="L15" s="211"/>
      <c r="M15" s="205"/>
      <c r="N15" s="211"/>
      <c r="O15" s="205"/>
      <c r="P15" s="211"/>
      <c r="Q15" s="205"/>
      <c r="R15" s="223">
        <f t="shared" si="3"/>
        <v>0</v>
      </c>
      <c r="S15" s="223">
        <f t="shared" si="4"/>
        <v>0</v>
      </c>
      <c r="T15" s="205"/>
      <c r="X15" s="204"/>
    </row>
    <row r="16" spans="1:24" s="203" customFormat="1" ht="24">
      <c r="A16" s="24">
        <v>7</v>
      </c>
      <c r="B16" s="114" t="s">
        <v>23</v>
      </c>
      <c r="C16" s="378">
        <v>1</v>
      </c>
      <c r="D16" s="378" t="s">
        <v>49</v>
      </c>
      <c r="E16" s="413">
        <v>2900200</v>
      </c>
      <c r="F16" s="205">
        <v>2900200</v>
      </c>
      <c r="G16" s="205"/>
      <c r="H16" s="211"/>
      <c r="I16" s="205"/>
      <c r="J16" s="205"/>
      <c r="K16" s="205"/>
      <c r="L16" s="211"/>
      <c r="M16" s="205"/>
      <c r="N16" s="211"/>
      <c r="O16" s="205"/>
      <c r="P16" s="211"/>
      <c r="Q16" s="205"/>
      <c r="R16" s="223">
        <f t="shared" si="3"/>
        <v>0</v>
      </c>
      <c r="S16" s="223">
        <f t="shared" si="4"/>
        <v>0</v>
      </c>
      <c r="T16" s="205"/>
      <c r="X16" s="204"/>
    </row>
    <row r="17" spans="1:24" s="203" customFormat="1" ht="48">
      <c r="A17" s="24">
        <v>8</v>
      </c>
      <c r="B17" s="114" t="s">
        <v>31</v>
      </c>
      <c r="C17" s="378">
        <v>1</v>
      </c>
      <c r="D17" s="378" t="s">
        <v>49</v>
      </c>
      <c r="E17" s="413">
        <v>1917100</v>
      </c>
      <c r="F17" s="205">
        <v>1917100</v>
      </c>
      <c r="G17" s="205"/>
      <c r="H17" s="211"/>
      <c r="I17" s="205"/>
      <c r="J17" s="205"/>
      <c r="K17" s="205"/>
      <c r="L17" s="211"/>
      <c r="M17" s="205"/>
      <c r="N17" s="211"/>
      <c r="O17" s="205"/>
      <c r="P17" s="211"/>
      <c r="Q17" s="205"/>
      <c r="R17" s="223">
        <f t="shared" si="3"/>
        <v>0</v>
      </c>
      <c r="S17" s="223">
        <f t="shared" si="4"/>
        <v>0</v>
      </c>
      <c r="T17" s="205"/>
      <c r="X17" s="204"/>
    </row>
    <row r="18" spans="1:24" s="203" customFormat="1" ht="48">
      <c r="A18" s="24">
        <v>9</v>
      </c>
      <c r="B18" s="114" t="s">
        <v>578</v>
      </c>
      <c r="C18" s="378">
        <v>1</v>
      </c>
      <c r="D18" s="378" t="s">
        <v>49</v>
      </c>
      <c r="E18" s="413">
        <v>1990000</v>
      </c>
      <c r="F18" s="205">
        <v>1990000</v>
      </c>
      <c r="G18" s="205"/>
      <c r="H18" s="211"/>
      <c r="I18" s="205"/>
      <c r="J18" s="205"/>
      <c r="K18" s="205"/>
      <c r="L18" s="211"/>
      <c r="M18" s="205"/>
      <c r="N18" s="211"/>
      <c r="O18" s="205"/>
      <c r="P18" s="211"/>
      <c r="Q18" s="205"/>
      <c r="R18" s="223">
        <f t="shared" si="3"/>
        <v>0</v>
      </c>
      <c r="S18" s="223">
        <f t="shared" si="4"/>
        <v>0</v>
      </c>
      <c r="T18" s="205"/>
      <c r="X18" s="204"/>
    </row>
    <row r="19" spans="1:24" s="203" customFormat="1" ht="24">
      <c r="A19" s="24">
        <v>10</v>
      </c>
      <c r="B19" s="104" t="s">
        <v>171</v>
      </c>
      <c r="C19" s="378">
        <v>1</v>
      </c>
      <c r="D19" s="378" t="s">
        <v>49</v>
      </c>
      <c r="E19" s="413">
        <v>5100100</v>
      </c>
      <c r="F19" s="205">
        <v>5100100</v>
      </c>
      <c r="G19" s="205"/>
      <c r="H19" s="211"/>
      <c r="I19" s="205"/>
      <c r="J19" s="205"/>
      <c r="K19" s="205"/>
      <c r="L19" s="211"/>
      <c r="M19" s="205"/>
      <c r="N19" s="211"/>
      <c r="O19" s="205"/>
      <c r="P19" s="211"/>
      <c r="Q19" s="205"/>
      <c r="R19" s="223">
        <f t="shared" si="3"/>
        <v>0</v>
      </c>
      <c r="S19" s="223">
        <f t="shared" si="4"/>
        <v>0</v>
      </c>
      <c r="T19" s="205"/>
      <c r="X19" s="204"/>
    </row>
    <row r="20" spans="1:24" s="203" customFormat="1" ht="24">
      <c r="A20" s="24">
        <v>11</v>
      </c>
      <c r="B20" s="104" t="s">
        <v>579</v>
      </c>
      <c r="C20" s="387">
        <v>1</v>
      </c>
      <c r="D20" s="387" t="s">
        <v>49</v>
      </c>
      <c r="E20" s="417">
        <v>5062500</v>
      </c>
      <c r="F20" s="205">
        <v>5062500</v>
      </c>
      <c r="G20" s="205"/>
      <c r="H20" s="211"/>
      <c r="I20" s="205"/>
      <c r="J20" s="205"/>
      <c r="K20" s="205"/>
      <c r="L20" s="211"/>
      <c r="M20" s="205"/>
      <c r="N20" s="211"/>
      <c r="O20" s="205"/>
      <c r="P20" s="211"/>
      <c r="Q20" s="205"/>
      <c r="R20" s="223">
        <f t="shared" si="3"/>
        <v>0</v>
      </c>
      <c r="S20" s="223">
        <f t="shared" si="4"/>
        <v>0</v>
      </c>
      <c r="T20" s="205"/>
      <c r="X20" s="204"/>
    </row>
    <row r="21" spans="1:24" s="12" customFormat="1" ht="24">
      <c r="A21" s="24">
        <v>12</v>
      </c>
      <c r="B21" s="34" t="s">
        <v>172</v>
      </c>
      <c r="C21" s="418">
        <v>1</v>
      </c>
      <c r="D21" s="418" t="s">
        <v>49</v>
      </c>
      <c r="E21" s="251">
        <v>5535000</v>
      </c>
      <c r="F21" s="419">
        <v>5535000</v>
      </c>
      <c r="G21" s="419"/>
      <c r="H21" s="208"/>
      <c r="I21" s="208"/>
      <c r="J21" s="208"/>
      <c r="K21" s="208"/>
      <c r="L21" s="208"/>
      <c r="M21" s="208"/>
      <c r="N21" s="208"/>
      <c r="O21" s="208"/>
      <c r="P21" s="209"/>
      <c r="Q21" s="207"/>
      <c r="R21" s="436"/>
      <c r="S21" s="223">
        <f t="shared" si="4"/>
        <v>0</v>
      </c>
      <c r="T21" s="28"/>
    </row>
    <row r="22" spans="1:24" s="12" customFormat="1" ht="48">
      <c r="A22" s="24">
        <v>13</v>
      </c>
      <c r="B22" s="25" t="s">
        <v>170</v>
      </c>
      <c r="C22" s="420">
        <v>1</v>
      </c>
      <c r="D22" s="420" t="s">
        <v>49</v>
      </c>
      <c r="E22" s="251">
        <v>1900000</v>
      </c>
      <c r="F22" s="419">
        <v>1900000</v>
      </c>
      <c r="G22" s="419"/>
      <c r="H22" s="208"/>
      <c r="I22" s="208"/>
      <c r="J22" s="208"/>
      <c r="K22" s="208"/>
      <c r="L22" s="208"/>
      <c r="M22" s="208"/>
      <c r="N22" s="208"/>
      <c r="O22" s="208"/>
      <c r="P22" s="209"/>
      <c r="Q22" s="207"/>
      <c r="R22" s="436"/>
      <c r="S22" s="223">
        <f t="shared" si="4"/>
        <v>0</v>
      </c>
      <c r="T22" s="28"/>
    </row>
    <row r="23" spans="1:24" s="12" customFormat="1" ht="24">
      <c r="A23" s="24">
        <v>14</v>
      </c>
      <c r="B23" s="34" t="s">
        <v>173</v>
      </c>
      <c r="C23" s="420">
        <v>1</v>
      </c>
      <c r="D23" s="420" t="s">
        <v>49</v>
      </c>
      <c r="E23" s="251">
        <v>1243900</v>
      </c>
      <c r="F23" s="419">
        <v>1243900</v>
      </c>
      <c r="G23" s="419"/>
      <c r="H23" s="208"/>
      <c r="I23" s="208"/>
      <c r="J23" s="208"/>
      <c r="K23" s="208"/>
      <c r="L23" s="208"/>
      <c r="M23" s="208"/>
      <c r="N23" s="208"/>
      <c r="O23" s="208"/>
      <c r="P23" s="209"/>
      <c r="Q23" s="207"/>
      <c r="R23" s="436"/>
      <c r="S23" s="223">
        <f t="shared" si="4"/>
        <v>0</v>
      </c>
      <c r="T23" s="28"/>
    </row>
    <row r="24" spans="1:24" s="12" customFormat="1" ht="24">
      <c r="A24" s="24">
        <v>15</v>
      </c>
      <c r="B24" s="25" t="s">
        <v>9</v>
      </c>
      <c r="C24" s="420">
        <v>1</v>
      </c>
      <c r="D24" s="420" t="s">
        <v>49</v>
      </c>
      <c r="E24" s="251">
        <v>498700</v>
      </c>
      <c r="F24" s="419">
        <v>498700</v>
      </c>
      <c r="G24" s="419"/>
      <c r="H24" s="208"/>
      <c r="I24" s="208"/>
      <c r="J24" s="208"/>
      <c r="K24" s="208"/>
      <c r="L24" s="208"/>
      <c r="M24" s="208"/>
      <c r="N24" s="208"/>
      <c r="O24" s="208"/>
      <c r="P24" s="209"/>
      <c r="Q24" s="207"/>
      <c r="R24" s="436"/>
      <c r="S24" s="223">
        <f t="shared" si="4"/>
        <v>0</v>
      </c>
      <c r="T24" s="28"/>
    </row>
    <row r="25" spans="1:24" s="12" customFormat="1" ht="48">
      <c r="A25" s="24">
        <v>16</v>
      </c>
      <c r="B25" s="25" t="s">
        <v>24</v>
      </c>
      <c r="C25" s="420"/>
      <c r="D25" s="419"/>
      <c r="E25" s="251"/>
      <c r="F25" s="421"/>
      <c r="G25" s="419"/>
      <c r="H25" s="210">
        <v>1</v>
      </c>
      <c r="I25" s="422">
        <v>3000000</v>
      </c>
      <c r="J25" s="208"/>
      <c r="K25" s="208"/>
      <c r="L25" s="208"/>
      <c r="M25" s="208"/>
      <c r="N25" s="208"/>
      <c r="O25" s="208"/>
      <c r="P25" s="207"/>
      <c r="Q25" s="208"/>
      <c r="R25" s="436">
        <f>H25</f>
        <v>1</v>
      </c>
      <c r="S25" s="223">
        <f t="shared" si="4"/>
        <v>3000000</v>
      </c>
      <c r="T25" s="28">
        <v>1</v>
      </c>
    </row>
    <row r="26" spans="1:24" s="12" customFormat="1" ht="24">
      <c r="A26" s="24">
        <v>17</v>
      </c>
      <c r="B26" s="25" t="s">
        <v>25</v>
      </c>
      <c r="C26" s="420"/>
      <c r="D26" s="419"/>
      <c r="E26" s="251"/>
      <c r="F26" s="421"/>
      <c r="G26" s="419"/>
      <c r="H26" s="210">
        <v>1</v>
      </c>
      <c r="I26" s="422">
        <v>2500000</v>
      </c>
      <c r="J26" s="208"/>
      <c r="K26" s="208"/>
      <c r="L26" s="208"/>
      <c r="M26" s="208"/>
      <c r="N26" s="208"/>
      <c r="O26" s="208"/>
      <c r="P26" s="207"/>
      <c r="Q26" s="208"/>
      <c r="R26" s="436">
        <f>H26</f>
        <v>1</v>
      </c>
      <c r="S26" s="223">
        <f t="shared" si="4"/>
        <v>2500000</v>
      </c>
      <c r="T26" s="28">
        <v>1</v>
      </c>
    </row>
    <row r="27" spans="1:24" s="12" customFormat="1" ht="24">
      <c r="A27" s="24">
        <v>18</v>
      </c>
      <c r="B27" s="25" t="s">
        <v>26</v>
      </c>
      <c r="C27" s="420"/>
      <c r="D27" s="419"/>
      <c r="E27" s="251"/>
      <c r="F27" s="421"/>
      <c r="G27" s="419"/>
      <c r="H27" s="210">
        <v>1</v>
      </c>
      <c r="I27" s="422">
        <v>2000000</v>
      </c>
      <c r="J27" s="208"/>
      <c r="K27" s="208"/>
      <c r="L27" s="208"/>
      <c r="M27" s="208"/>
      <c r="N27" s="208"/>
      <c r="O27" s="208"/>
      <c r="P27" s="207"/>
      <c r="Q27" s="208"/>
      <c r="R27" s="436">
        <f t="shared" ref="R27" si="5">H27</f>
        <v>1</v>
      </c>
      <c r="S27" s="223">
        <f t="shared" si="4"/>
        <v>2000000</v>
      </c>
      <c r="T27" s="28">
        <v>1</v>
      </c>
    </row>
    <row r="28" spans="1:24" s="12" customFormat="1" ht="24">
      <c r="A28" s="24">
        <v>19</v>
      </c>
      <c r="B28" s="34" t="s">
        <v>27</v>
      </c>
      <c r="C28" s="420"/>
      <c r="D28" s="419"/>
      <c r="E28" s="251"/>
      <c r="F28" s="423"/>
      <c r="G28" s="419"/>
      <c r="H28" s="210">
        <v>1</v>
      </c>
      <c r="I28" s="424">
        <v>1500000</v>
      </c>
      <c r="J28" s="208"/>
      <c r="K28" s="208"/>
      <c r="L28" s="208"/>
      <c r="M28" s="208"/>
      <c r="N28" s="208"/>
      <c r="O28" s="208"/>
      <c r="P28" s="207"/>
      <c r="Q28" s="208"/>
      <c r="R28" s="436">
        <v>1</v>
      </c>
      <c r="S28" s="223">
        <f t="shared" si="4"/>
        <v>1500000</v>
      </c>
      <c r="T28" s="28">
        <v>3</v>
      </c>
    </row>
    <row r="29" spans="1:24" s="12" customFormat="1" ht="24">
      <c r="A29" s="24">
        <v>20</v>
      </c>
      <c r="B29" s="34" t="s">
        <v>28</v>
      </c>
      <c r="C29" s="420"/>
      <c r="D29" s="419"/>
      <c r="E29" s="251"/>
      <c r="F29" s="419"/>
      <c r="G29" s="419"/>
      <c r="H29" s="208"/>
      <c r="I29" s="208"/>
      <c r="J29" s="210">
        <v>1</v>
      </c>
      <c r="K29" s="424">
        <v>1500000</v>
      </c>
      <c r="L29" s="208"/>
      <c r="M29" s="208"/>
      <c r="N29" s="208"/>
      <c r="O29" s="208"/>
      <c r="P29" s="207"/>
      <c r="Q29" s="208"/>
      <c r="R29" s="436">
        <f>J29</f>
        <v>1</v>
      </c>
      <c r="S29" s="223">
        <f t="shared" si="4"/>
        <v>1500000</v>
      </c>
      <c r="T29" s="28">
        <v>1</v>
      </c>
    </row>
    <row r="30" spans="1:24" s="12" customFormat="1" ht="24">
      <c r="A30" s="24">
        <v>21</v>
      </c>
      <c r="B30" s="34" t="s">
        <v>29</v>
      </c>
      <c r="C30" s="420"/>
      <c r="D30" s="419"/>
      <c r="E30" s="251"/>
      <c r="F30" s="419"/>
      <c r="G30" s="251"/>
      <c r="H30" s="208"/>
      <c r="I30" s="208"/>
      <c r="J30" s="208"/>
      <c r="K30" s="208"/>
      <c r="L30" s="210">
        <v>1</v>
      </c>
      <c r="M30" s="208">
        <v>3000000</v>
      </c>
      <c r="N30" s="208"/>
      <c r="O30" s="208"/>
      <c r="P30" s="207"/>
      <c r="Q30" s="208"/>
      <c r="R30" s="436">
        <f>L30</f>
        <v>1</v>
      </c>
      <c r="S30" s="223">
        <f t="shared" si="4"/>
        <v>3000000</v>
      </c>
      <c r="T30" s="28">
        <v>1</v>
      </c>
    </row>
    <row r="31" spans="1:24" s="12" customFormat="1" ht="24">
      <c r="A31" s="24">
        <v>22</v>
      </c>
      <c r="B31" s="34" t="s">
        <v>30</v>
      </c>
      <c r="C31" s="420"/>
      <c r="D31" s="419"/>
      <c r="E31" s="251"/>
      <c r="F31" s="419"/>
      <c r="G31" s="419"/>
      <c r="H31" s="208"/>
      <c r="I31" s="208"/>
      <c r="J31" s="208"/>
      <c r="K31" s="208"/>
      <c r="L31" s="208"/>
      <c r="M31" s="208"/>
      <c r="N31" s="210">
        <v>1</v>
      </c>
      <c r="O31" s="208">
        <v>2500000</v>
      </c>
      <c r="P31" s="207"/>
      <c r="Q31" s="208"/>
      <c r="R31" s="436">
        <f>N31</f>
        <v>1</v>
      </c>
      <c r="S31" s="223">
        <f t="shared" si="4"/>
        <v>2500000</v>
      </c>
      <c r="T31" s="28">
        <v>1</v>
      </c>
    </row>
    <row r="32" spans="1:24" s="12" customFormat="1" ht="24">
      <c r="A32" s="24">
        <v>23</v>
      </c>
      <c r="B32" s="25" t="s">
        <v>32</v>
      </c>
      <c r="C32" s="420"/>
      <c r="D32" s="419"/>
      <c r="E32" s="251"/>
      <c r="F32" s="251"/>
      <c r="G32" s="419"/>
      <c r="H32" s="210">
        <v>1</v>
      </c>
      <c r="I32" s="208">
        <v>3820000</v>
      </c>
      <c r="J32" s="208"/>
      <c r="K32" s="208"/>
      <c r="L32" s="208"/>
      <c r="M32" s="208"/>
      <c r="N32" s="208"/>
      <c r="O32" s="208"/>
      <c r="P32" s="209"/>
      <c r="Q32" s="208"/>
      <c r="R32" s="436">
        <f>H32</f>
        <v>1</v>
      </c>
      <c r="S32" s="223">
        <f t="shared" si="4"/>
        <v>3820000</v>
      </c>
      <c r="T32" s="28">
        <v>1</v>
      </c>
    </row>
    <row r="33" spans="1:21" s="12" customFormat="1" ht="24">
      <c r="A33" s="24">
        <v>24</v>
      </c>
      <c r="B33" s="25" t="s">
        <v>33</v>
      </c>
      <c r="C33" s="420"/>
      <c r="D33" s="419"/>
      <c r="E33" s="427"/>
      <c r="F33" s="427"/>
      <c r="G33" s="419"/>
      <c r="H33" s="428">
        <v>1</v>
      </c>
      <c r="I33" s="424">
        <v>2400700</v>
      </c>
      <c r="J33" s="208"/>
      <c r="K33" s="208"/>
      <c r="L33" s="208"/>
      <c r="M33" s="208"/>
      <c r="N33" s="208"/>
      <c r="O33" s="208"/>
      <c r="P33" s="209"/>
      <c r="Q33" s="208"/>
      <c r="R33" s="436">
        <f>H33</f>
        <v>1</v>
      </c>
      <c r="S33" s="223">
        <f t="shared" si="4"/>
        <v>2400700</v>
      </c>
      <c r="T33" s="28">
        <v>1</v>
      </c>
    </row>
    <row r="34" spans="1:21" s="12" customFormat="1" ht="24">
      <c r="A34" s="24">
        <v>25</v>
      </c>
      <c r="B34" s="25" t="s">
        <v>34</v>
      </c>
      <c r="C34" s="425"/>
      <c r="D34" s="419"/>
      <c r="E34" s="251"/>
      <c r="F34" s="419"/>
      <c r="G34" s="419"/>
      <c r="H34" s="208"/>
      <c r="I34" s="208"/>
      <c r="J34" s="210">
        <v>1</v>
      </c>
      <c r="K34" s="208">
        <v>5554600</v>
      </c>
      <c r="L34" s="208"/>
      <c r="M34" s="208"/>
      <c r="N34" s="208"/>
      <c r="O34" s="208"/>
      <c r="P34" s="426"/>
      <c r="Q34" s="208"/>
      <c r="R34" s="436">
        <f>J34</f>
        <v>1</v>
      </c>
      <c r="S34" s="223">
        <f t="shared" si="4"/>
        <v>5554600</v>
      </c>
      <c r="T34" s="28">
        <v>1</v>
      </c>
    </row>
    <row r="35" spans="1:21" s="12" customFormat="1" ht="24">
      <c r="A35" s="24">
        <v>26</v>
      </c>
      <c r="B35" s="25" t="s">
        <v>35</v>
      </c>
      <c r="C35" s="420"/>
      <c r="D35" s="419"/>
      <c r="E35" s="251"/>
      <c r="F35" s="419"/>
      <c r="G35" s="251"/>
      <c r="H35" s="208"/>
      <c r="I35" s="208"/>
      <c r="J35" s="208"/>
      <c r="K35" s="208"/>
      <c r="L35" s="210">
        <v>1</v>
      </c>
      <c r="M35" s="208">
        <v>2550000</v>
      </c>
      <c r="N35" s="208"/>
      <c r="O35" s="208"/>
      <c r="P35" s="209"/>
      <c r="Q35" s="208"/>
      <c r="R35" s="436">
        <f t="shared" ref="R35" si="6">L35</f>
        <v>1</v>
      </c>
      <c r="S35" s="223">
        <f t="shared" si="4"/>
        <v>2550000</v>
      </c>
      <c r="T35" s="28">
        <v>1</v>
      </c>
    </row>
    <row r="36" spans="1:21" s="12" customFormat="1" ht="24">
      <c r="A36" s="24">
        <v>27</v>
      </c>
      <c r="B36" s="25" t="s">
        <v>36</v>
      </c>
      <c r="C36" s="420"/>
      <c r="D36" s="419"/>
      <c r="E36" s="251"/>
      <c r="F36" s="419"/>
      <c r="G36" s="419"/>
      <c r="H36" s="208"/>
      <c r="I36" s="208"/>
      <c r="J36" s="208"/>
      <c r="K36" s="208"/>
      <c r="L36" s="208"/>
      <c r="M36" s="208"/>
      <c r="N36" s="210">
        <v>1</v>
      </c>
      <c r="O36" s="208">
        <v>1786000</v>
      </c>
      <c r="P36" s="209"/>
      <c r="Q36" s="208"/>
      <c r="R36" s="436">
        <f>N36</f>
        <v>1</v>
      </c>
      <c r="S36" s="223">
        <f t="shared" si="4"/>
        <v>1786000</v>
      </c>
      <c r="T36" s="28">
        <v>1</v>
      </c>
    </row>
    <row r="37" spans="1:21" s="12" customFormat="1" ht="24">
      <c r="A37" s="24">
        <v>28</v>
      </c>
      <c r="B37" s="25" t="s">
        <v>9</v>
      </c>
      <c r="C37" s="420"/>
      <c r="D37" s="419"/>
      <c r="E37" s="251"/>
      <c r="F37" s="419"/>
      <c r="G37" s="419"/>
      <c r="H37" s="210">
        <v>1</v>
      </c>
      <c r="I37" s="208">
        <v>500000</v>
      </c>
      <c r="J37" s="208"/>
      <c r="K37" s="208"/>
      <c r="L37" s="208"/>
      <c r="M37" s="208"/>
      <c r="N37" s="208"/>
      <c r="O37" s="208"/>
      <c r="P37" s="207"/>
      <c r="Q37" s="208"/>
      <c r="R37" s="436">
        <v>1</v>
      </c>
      <c r="S37" s="223">
        <f t="shared" si="4"/>
        <v>500000</v>
      </c>
      <c r="T37" s="28">
        <v>1</v>
      </c>
      <c r="U37" s="11"/>
    </row>
    <row r="38" spans="1:21" s="12" customFormat="1" ht="24">
      <c r="A38" s="24">
        <v>29</v>
      </c>
      <c r="B38" s="25" t="s">
        <v>10</v>
      </c>
      <c r="C38" s="420"/>
      <c r="D38" s="419"/>
      <c r="E38" s="251"/>
      <c r="F38" s="419"/>
      <c r="G38" s="419"/>
      <c r="H38" s="210">
        <v>1</v>
      </c>
      <c r="I38" s="208">
        <v>3000000</v>
      </c>
      <c r="J38" s="208"/>
      <c r="K38" s="208"/>
      <c r="L38" s="208"/>
      <c r="M38" s="208"/>
      <c r="N38" s="208"/>
      <c r="O38" s="208"/>
      <c r="P38" s="207"/>
      <c r="Q38" s="208"/>
      <c r="R38" s="436">
        <v>1</v>
      </c>
      <c r="S38" s="223">
        <f t="shared" si="4"/>
        <v>3000000</v>
      </c>
      <c r="T38" s="28">
        <v>1</v>
      </c>
      <c r="U38" s="11"/>
    </row>
    <row r="39" spans="1:21" s="12" customFormat="1" ht="48">
      <c r="A39" s="24">
        <v>30</v>
      </c>
      <c r="B39" s="25" t="s">
        <v>11</v>
      </c>
      <c r="C39" s="425"/>
      <c r="D39" s="419"/>
      <c r="E39" s="251"/>
      <c r="F39" s="419"/>
      <c r="G39" s="419"/>
      <c r="H39" s="210">
        <v>1</v>
      </c>
      <c r="I39" s="208">
        <v>14000000</v>
      </c>
      <c r="J39" s="208"/>
      <c r="K39" s="208"/>
      <c r="L39" s="208"/>
      <c r="M39" s="208"/>
      <c r="N39" s="208"/>
      <c r="O39" s="208"/>
      <c r="P39" s="422"/>
      <c r="Q39" s="208"/>
      <c r="R39" s="436">
        <v>1</v>
      </c>
      <c r="S39" s="223">
        <f t="shared" si="4"/>
        <v>14000000</v>
      </c>
      <c r="T39" s="28">
        <v>1</v>
      </c>
      <c r="U39" s="11"/>
    </row>
    <row r="40" spans="1:21" s="12" customFormat="1" ht="24">
      <c r="A40" s="24">
        <v>31</v>
      </c>
      <c r="B40" s="25" t="s">
        <v>22</v>
      </c>
      <c r="C40" s="420"/>
      <c r="D40" s="419"/>
      <c r="E40" s="251"/>
      <c r="F40" s="419"/>
      <c r="G40" s="419"/>
      <c r="H40" s="210">
        <v>1</v>
      </c>
      <c r="I40" s="223">
        <v>1800000</v>
      </c>
      <c r="J40" s="208"/>
      <c r="K40" s="208"/>
      <c r="L40" s="208"/>
      <c r="M40" s="208"/>
      <c r="N40" s="208"/>
      <c r="O40" s="208"/>
      <c r="P40" s="207"/>
      <c r="Q40" s="208"/>
      <c r="R40" s="436">
        <v>1</v>
      </c>
      <c r="S40" s="223">
        <f t="shared" si="4"/>
        <v>1800000</v>
      </c>
      <c r="T40" s="28">
        <v>1</v>
      </c>
      <c r="U40" s="11"/>
    </row>
    <row r="41" spans="1:21" s="12" customFormat="1" ht="29.1" customHeight="1">
      <c r="A41" s="24">
        <v>32</v>
      </c>
      <c r="B41" s="25" t="s">
        <v>12</v>
      </c>
      <c r="C41" s="420"/>
      <c r="D41" s="419"/>
      <c r="E41" s="420"/>
      <c r="F41" s="419"/>
      <c r="G41" s="251"/>
      <c r="H41" s="207"/>
      <c r="I41" s="208"/>
      <c r="J41" s="210">
        <v>1</v>
      </c>
      <c r="K41" s="208">
        <v>2000000</v>
      </c>
      <c r="L41" s="208"/>
      <c r="M41" s="208"/>
      <c r="N41" s="208"/>
      <c r="O41" s="208"/>
      <c r="P41" s="207"/>
      <c r="Q41" s="208"/>
      <c r="R41" s="436">
        <v>1</v>
      </c>
      <c r="S41" s="223">
        <f t="shared" si="4"/>
        <v>2000000</v>
      </c>
      <c r="T41" s="28">
        <v>1</v>
      </c>
      <c r="U41" s="11"/>
    </row>
    <row r="42" spans="1:21" s="12" customFormat="1" ht="29.1" customHeight="1">
      <c r="A42" s="24">
        <v>33</v>
      </c>
      <c r="B42" s="25" t="s">
        <v>13</v>
      </c>
      <c r="C42" s="420"/>
      <c r="D42" s="419"/>
      <c r="E42" s="420"/>
      <c r="F42" s="419"/>
      <c r="G42" s="251"/>
      <c r="H42" s="207"/>
      <c r="I42" s="208"/>
      <c r="J42" s="210">
        <v>1</v>
      </c>
      <c r="K42" s="208">
        <v>1950000</v>
      </c>
      <c r="L42" s="208"/>
      <c r="M42" s="208"/>
      <c r="N42" s="208"/>
      <c r="O42" s="208"/>
      <c r="P42" s="207"/>
      <c r="Q42" s="208"/>
      <c r="R42" s="436">
        <v>1</v>
      </c>
      <c r="S42" s="223">
        <f t="shared" si="4"/>
        <v>1950000</v>
      </c>
      <c r="T42" s="28">
        <v>1</v>
      </c>
      <c r="U42" s="11"/>
    </row>
    <row r="43" spans="1:21" s="12" customFormat="1" ht="29.1" customHeight="1">
      <c r="A43" s="24">
        <v>34</v>
      </c>
      <c r="B43" s="25" t="s">
        <v>14</v>
      </c>
      <c r="C43" s="420"/>
      <c r="D43" s="419"/>
      <c r="E43" s="420"/>
      <c r="F43" s="419"/>
      <c r="G43" s="420"/>
      <c r="H43" s="207"/>
      <c r="I43" s="208"/>
      <c r="J43" s="207"/>
      <c r="K43" s="208"/>
      <c r="L43" s="210">
        <v>1</v>
      </c>
      <c r="M43" s="208">
        <v>1950000</v>
      </c>
      <c r="N43" s="208"/>
      <c r="O43" s="208"/>
      <c r="P43" s="207"/>
      <c r="Q43" s="208"/>
      <c r="R43" s="436">
        <v>1</v>
      </c>
      <c r="S43" s="223">
        <f t="shared" si="4"/>
        <v>1950000</v>
      </c>
      <c r="T43" s="28">
        <v>1</v>
      </c>
      <c r="U43" s="11"/>
    </row>
    <row r="44" spans="1:21" s="12" customFormat="1" ht="29.1" customHeight="1">
      <c r="A44" s="24">
        <v>35</v>
      </c>
      <c r="B44" s="25" t="s">
        <v>15</v>
      </c>
      <c r="C44" s="420"/>
      <c r="D44" s="419"/>
      <c r="E44" s="420"/>
      <c r="F44" s="419"/>
      <c r="G44" s="420"/>
      <c r="H44" s="207"/>
      <c r="I44" s="208"/>
      <c r="J44" s="207"/>
      <c r="K44" s="208"/>
      <c r="L44" s="210">
        <v>1</v>
      </c>
      <c r="M44" s="208">
        <v>1980000</v>
      </c>
      <c r="N44" s="208"/>
      <c r="O44" s="208"/>
      <c r="P44" s="207"/>
      <c r="Q44" s="208"/>
      <c r="R44" s="436">
        <v>1</v>
      </c>
      <c r="S44" s="223">
        <f t="shared" si="4"/>
        <v>1980000</v>
      </c>
      <c r="T44" s="28">
        <v>1</v>
      </c>
      <c r="U44" s="11"/>
    </row>
    <row r="45" spans="1:21" s="12" customFormat="1" ht="29.1" customHeight="1">
      <c r="A45" s="121">
        <v>36</v>
      </c>
      <c r="B45" s="360" t="s">
        <v>16</v>
      </c>
      <c r="C45" s="525"/>
      <c r="D45" s="442"/>
      <c r="E45" s="525"/>
      <c r="F45" s="442"/>
      <c r="G45" s="525"/>
      <c r="H45" s="526"/>
      <c r="I45" s="527"/>
      <c r="J45" s="526"/>
      <c r="K45" s="527"/>
      <c r="L45" s="527"/>
      <c r="M45" s="527"/>
      <c r="N45" s="528">
        <v>1</v>
      </c>
      <c r="O45" s="527">
        <v>5000000</v>
      </c>
      <c r="P45" s="526"/>
      <c r="Q45" s="527"/>
      <c r="R45" s="529">
        <v>1</v>
      </c>
      <c r="S45" s="530">
        <f t="shared" si="4"/>
        <v>5000000</v>
      </c>
      <c r="T45" s="116">
        <v>1</v>
      </c>
      <c r="U45" s="11"/>
    </row>
    <row r="46" spans="1:21" s="12" customFormat="1" ht="24">
      <c r="A46" s="24">
        <v>37</v>
      </c>
      <c r="B46" s="25"/>
      <c r="C46" s="420"/>
      <c r="D46" s="419"/>
      <c r="E46" s="251"/>
      <c r="F46" s="419"/>
      <c r="G46" s="419"/>
      <c r="H46" s="210"/>
      <c r="I46" s="223"/>
      <c r="J46" s="208"/>
      <c r="K46" s="208"/>
      <c r="L46" s="208"/>
      <c r="M46" s="208"/>
      <c r="N46" s="208"/>
      <c r="O46" s="208"/>
      <c r="P46" s="207"/>
      <c r="Q46" s="208"/>
      <c r="R46" s="436"/>
      <c r="S46" s="223"/>
      <c r="T46" s="28"/>
      <c r="U46" s="11"/>
    </row>
    <row r="47" spans="1:21" s="12" customFormat="1" ht="29.1" customHeight="1">
      <c r="A47" s="121">
        <v>38</v>
      </c>
      <c r="B47" s="25"/>
      <c r="C47" s="420"/>
      <c r="D47" s="419"/>
      <c r="E47" s="420"/>
      <c r="F47" s="419"/>
      <c r="G47" s="251"/>
      <c r="H47" s="207"/>
      <c r="I47" s="208"/>
      <c r="J47" s="210"/>
      <c r="K47" s="208"/>
      <c r="L47" s="208"/>
      <c r="M47" s="208"/>
      <c r="N47" s="208"/>
      <c r="O47" s="208"/>
      <c r="P47" s="207"/>
      <c r="Q47" s="208"/>
      <c r="R47" s="436"/>
      <c r="S47" s="223"/>
      <c r="T47" s="28"/>
      <c r="U47" s="11"/>
    </row>
    <row r="48" spans="1:21" s="12" customFormat="1" ht="29.1" customHeight="1">
      <c r="A48" s="24">
        <v>39</v>
      </c>
      <c r="B48" s="25"/>
      <c r="C48" s="420"/>
      <c r="D48" s="419"/>
      <c r="E48" s="420"/>
      <c r="F48" s="419"/>
      <c r="G48" s="251"/>
      <c r="H48" s="207"/>
      <c r="I48" s="208"/>
      <c r="J48" s="210"/>
      <c r="K48" s="208"/>
      <c r="L48" s="208"/>
      <c r="M48" s="208"/>
      <c r="N48" s="208"/>
      <c r="O48" s="208"/>
      <c r="P48" s="207"/>
      <c r="Q48" s="208"/>
      <c r="R48" s="436"/>
      <c r="S48" s="223"/>
      <c r="T48" s="28"/>
      <c r="U48" s="11"/>
    </row>
    <row r="49" spans="1:28" s="12" customFormat="1" ht="29.1" customHeight="1">
      <c r="A49" s="13">
        <v>40</v>
      </c>
      <c r="B49" s="27"/>
      <c r="C49" s="429"/>
      <c r="D49" s="402"/>
      <c r="E49" s="429"/>
      <c r="F49" s="402"/>
      <c r="G49" s="429"/>
      <c r="H49" s="430"/>
      <c r="I49" s="289"/>
      <c r="J49" s="430"/>
      <c r="K49" s="289"/>
      <c r="L49" s="431"/>
      <c r="M49" s="289"/>
      <c r="N49" s="289"/>
      <c r="O49" s="289"/>
      <c r="P49" s="430"/>
      <c r="Q49" s="289"/>
      <c r="R49" s="437"/>
      <c r="S49" s="531"/>
      <c r="T49" s="29"/>
      <c r="U49" s="11"/>
    </row>
    <row r="50" spans="1:28" s="12" customFormat="1" ht="24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06"/>
    </row>
    <row r="51" spans="1:28" s="14" customFormat="1" ht="20.100000000000001" customHeight="1">
      <c r="A51" s="782" t="s">
        <v>17</v>
      </c>
      <c r="B51" s="782"/>
      <c r="C51" s="782"/>
      <c r="D51" s="782"/>
      <c r="E51" s="782"/>
      <c r="F51" s="782"/>
      <c r="G51" s="782"/>
      <c r="H51" s="782"/>
      <c r="I51" s="782"/>
      <c r="J51" s="782"/>
      <c r="K51" s="782"/>
      <c r="L51" s="782"/>
      <c r="M51" s="782"/>
      <c r="N51" s="782"/>
      <c r="O51" s="782"/>
      <c r="P51" s="782"/>
      <c r="Q51" s="782"/>
      <c r="R51" s="782"/>
      <c r="S51" s="782"/>
      <c r="T51" s="782"/>
      <c r="U51" s="782"/>
      <c r="V51" s="782"/>
      <c r="W51" s="782"/>
      <c r="X51" s="782"/>
      <c r="Y51" s="782"/>
      <c r="Z51" s="782"/>
      <c r="AA51" s="195"/>
      <c r="AB51" s="195"/>
    </row>
    <row r="52" spans="1:28" s="14" customFormat="1" ht="20.100000000000001" customHeight="1">
      <c r="A52" s="15" t="s">
        <v>18</v>
      </c>
      <c r="B52" s="803" t="s">
        <v>19</v>
      </c>
      <c r="C52" s="803"/>
      <c r="D52" s="803"/>
      <c r="E52" s="803"/>
      <c r="F52" s="803"/>
      <c r="G52" s="803"/>
      <c r="H52" s="16"/>
      <c r="I52" s="16"/>
      <c r="J52" s="195"/>
      <c r="K52" s="16"/>
      <c r="L52" s="195"/>
      <c r="M52" s="16"/>
      <c r="N52" s="195"/>
      <c r="O52" s="195"/>
      <c r="P52" s="367"/>
      <c r="Q52" s="367"/>
      <c r="R52" s="195"/>
      <c r="S52" s="16"/>
      <c r="T52" s="30"/>
      <c r="U52" s="16"/>
      <c r="V52" s="195"/>
      <c r="W52" s="16"/>
      <c r="X52" s="195"/>
      <c r="Y52" s="195"/>
      <c r="Z52" s="195"/>
      <c r="AA52" s="195"/>
      <c r="AB52" s="195"/>
    </row>
    <row r="53" spans="1:28" s="17" customFormat="1" ht="21.75">
      <c r="B53" s="17" t="s">
        <v>20</v>
      </c>
      <c r="G53" s="18"/>
      <c r="J53" s="18"/>
      <c r="K53" s="16"/>
      <c r="L53" s="19"/>
      <c r="M53" s="16"/>
      <c r="N53" s="19"/>
      <c r="O53" s="19"/>
      <c r="R53" s="19"/>
      <c r="S53" s="16"/>
      <c r="T53" s="30"/>
      <c r="U53" s="16"/>
      <c r="V53" s="19"/>
      <c r="W53" s="16"/>
      <c r="X53" s="19"/>
      <c r="Y53" s="19"/>
    </row>
  </sheetData>
  <mergeCells count="20">
    <mergeCell ref="A1:S1"/>
    <mergeCell ref="A2:T2"/>
    <mergeCell ref="A4:A6"/>
    <mergeCell ref="B4:B6"/>
    <mergeCell ref="C4:G4"/>
    <mergeCell ref="H4:S4"/>
    <mergeCell ref="T4:T6"/>
    <mergeCell ref="C5:C6"/>
    <mergeCell ref="D5:D6"/>
    <mergeCell ref="E5:E6"/>
    <mergeCell ref="N5:O5"/>
    <mergeCell ref="R5:S5"/>
    <mergeCell ref="A51:Z51"/>
    <mergeCell ref="B52:G52"/>
    <mergeCell ref="F5:F6"/>
    <mergeCell ref="G5:G6"/>
    <mergeCell ref="H5:I5"/>
    <mergeCell ref="J5:K5"/>
    <mergeCell ref="L5:M5"/>
    <mergeCell ref="P5:Q5"/>
  </mergeCells>
  <pageMargins left="0.39370078740157483" right="0.31496062992125984" top="0.31" bottom="0.32" header="0" footer="0"/>
  <pageSetup scale="56" orientation="landscape" r:id="rId1"/>
  <headerFooter>
    <oddFooter>&amp;C&amp;P/&amp;N&amp;R&amp;A</oddFooter>
  </headerFooter>
  <colBreaks count="1" manualBreakCount="1">
    <brk id="2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Z53"/>
  <sheetViews>
    <sheetView view="pageBreakPreview" topLeftCell="A2" zoomScale="90" zoomScaleSheetLayoutView="90" workbookViewId="0">
      <selection activeCell="Q10" sqref="Q10"/>
    </sheetView>
  </sheetViews>
  <sheetFormatPr defaultColWidth="8.109375" defaultRowHeight="24"/>
  <cols>
    <col min="1" max="1" width="4.6640625" style="2" customWidth="1"/>
    <col min="2" max="2" width="50.77734375" style="2" customWidth="1"/>
    <col min="3" max="4" width="7" style="2" customWidth="1"/>
    <col min="5" max="5" width="10.109375" style="2" customWidth="1"/>
    <col min="6" max="6" width="11.6640625" style="2" customWidth="1"/>
    <col min="7" max="7" width="10.33203125" style="126" customWidth="1"/>
    <col min="8" max="8" width="6.33203125" style="66" customWidth="1"/>
    <col min="9" max="9" width="9.5546875" style="67" customWidth="1"/>
    <col min="10" max="10" width="6.33203125" style="67" customWidth="1"/>
    <col min="11" max="11" width="9.6640625" style="67" customWidth="1"/>
    <col min="12" max="12" width="6.33203125" style="66" customWidth="1"/>
    <col min="13" max="13" width="8.44140625" style="67" customWidth="1"/>
    <col min="14" max="14" width="5.77734375" style="66" customWidth="1"/>
    <col min="15" max="15" width="9.44140625" style="67" customWidth="1"/>
    <col min="16" max="16" width="6.33203125" style="66" customWidth="1"/>
    <col min="17" max="17" width="11.6640625" style="67" customWidth="1"/>
    <col min="18" max="18" width="5.77734375" style="66" customWidth="1"/>
    <col min="19" max="19" width="11.109375" style="67" customWidth="1"/>
    <col min="20" max="20" width="9.21875" style="67" customWidth="1"/>
    <col min="21" max="21" width="11.77734375" style="2" customWidth="1"/>
    <col min="22" max="22" width="10.33203125" style="2" bestFit="1" customWidth="1"/>
    <col min="23" max="23" width="8.77734375" style="2" bestFit="1" customWidth="1"/>
    <col min="24" max="24" width="12.5546875" style="2" customWidth="1"/>
    <col min="25" max="25" width="19.44140625" style="2" customWidth="1"/>
    <col min="26" max="26" width="13.6640625" style="2" customWidth="1"/>
    <col min="27" max="16384" width="8.109375" style="2"/>
  </cols>
  <sheetData>
    <row r="1" spans="1:26" s="75" customFormat="1" ht="27.75">
      <c r="A1" s="71" t="s">
        <v>640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 t="s">
        <v>41</v>
      </c>
    </row>
    <row r="2" spans="1:26" s="75" customFormat="1" ht="27.75">
      <c r="A2" s="789" t="s">
        <v>565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6"/>
    </row>
    <row r="3" spans="1:26" s="4" customFormat="1">
      <c r="A3" s="3"/>
      <c r="G3" s="77"/>
      <c r="H3" s="35"/>
      <c r="I3" s="5"/>
      <c r="J3" s="5"/>
      <c r="K3" s="5"/>
      <c r="L3" s="35"/>
      <c r="M3" s="5"/>
      <c r="N3" s="35"/>
      <c r="O3" s="5"/>
      <c r="P3" s="35"/>
      <c r="Q3" s="35"/>
      <c r="R3" s="36"/>
      <c r="S3" s="5"/>
      <c r="T3" s="5"/>
    </row>
    <row r="4" spans="1:26" s="6" customFormat="1" ht="24" customHeight="1">
      <c r="A4" s="801" t="s">
        <v>1</v>
      </c>
      <c r="B4" s="792" t="s">
        <v>2</v>
      </c>
      <c r="C4" s="794" t="s">
        <v>641</v>
      </c>
      <c r="D4" s="795"/>
      <c r="E4" s="795"/>
      <c r="F4" s="795"/>
      <c r="G4" s="796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8" t="s">
        <v>42</v>
      </c>
    </row>
    <row r="5" spans="1:26" s="6" customFormat="1" ht="24" customHeight="1">
      <c r="A5" s="801"/>
      <c r="B5" s="792"/>
      <c r="C5" s="797" t="s">
        <v>43</v>
      </c>
      <c r="D5" s="797" t="s">
        <v>44</v>
      </c>
      <c r="E5" s="799" t="s">
        <v>45</v>
      </c>
      <c r="F5" s="797" t="s">
        <v>46</v>
      </c>
      <c r="G5" s="783" t="s">
        <v>642</v>
      </c>
      <c r="H5" s="785">
        <v>2566</v>
      </c>
      <c r="I5" s="785"/>
      <c r="J5" s="786">
        <v>2567</v>
      </c>
      <c r="K5" s="787"/>
      <c r="L5" s="785">
        <v>2568</v>
      </c>
      <c r="M5" s="785"/>
      <c r="N5" s="785">
        <v>2569</v>
      </c>
      <c r="O5" s="785"/>
      <c r="P5" s="785">
        <v>2570</v>
      </c>
      <c r="Q5" s="785"/>
      <c r="R5" s="785" t="s">
        <v>5</v>
      </c>
      <c r="S5" s="785"/>
      <c r="T5" s="788"/>
    </row>
    <row r="6" spans="1:26" s="6" customFormat="1" ht="67.5" customHeight="1">
      <c r="A6" s="802"/>
      <c r="B6" s="793"/>
      <c r="C6" s="798"/>
      <c r="D6" s="798"/>
      <c r="E6" s="800"/>
      <c r="F6" s="798"/>
      <c r="G6" s="78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88"/>
    </row>
    <row r="7" spans="1:26" s="38" customFormat="1">
      <c r="A7" s="39" t="s">
        <v>37</v>
      </c>
      <c r="B7" s="40"/>
      <c r="C7" s="149"/>
      <c r="D7" s="149"/>
      <c r="E7" s="150"/>
      <c r="F7" s="151">
        <f>F9</f>
        <v>3961500</v>
      </c>
      <c r="G7" s="151">
        <f t="shared" ref="G7" si="0">G9</f>
        <v>3961500</v>
      </c>
      <c r="H7" s="282">
        <f t="shared" ref="H7:R7" si="1">SUM(H9)</f>
        <v>0</v>
      </c>
      <c r="I7" s="282">
        <f t="shared" si="1"/>
        <v>4649460</v>
      </c>
      <c r="J7" s="282">
        <f t="shared" si="1"/>
        <v>0</v>
      </c>
      <c r="K7" s="282">
        <f t="shared" si="1"/>
        <v>2559600</v>
      </c>
      <c r="L7" s="282">
        <f t="shared" si="1"/>
        <v>0</v>
      </c>
      <c r="M7" s="282">
        <f t="shared" si="1"/>
        <v>808200</v>
      </c>
      <c r="N7" s="282">
        <f t="shared" si="1"/>
        <v>0</v>
      </c>
      <c r="O7" s="282">
        <f t="shared" si="1"/>
        <v>5131520</v>
      </c>
      <c r="P7" s="41"/>
      <c r="Q7" s="282">
        <f>SUM(Q9)</f>
        <v>0</v>
      </c>
      <c r="R7" s="282">
        <f t="shared" si="1"/>
        <v>0</v>
      </c>
      <c r="S7" s="282">
        <f>SUM(S9)</f>
        <v>13148780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47</v>
      </c>
      <c r="B8" s="8"/>
      <c r="C8" s="87"/>
      <c r="D8" s="87"/>
      <c r="E8" s="88"/>
      <c r="F8" s="89"/>
      <c r="G8" s="90"/>
      <c r="H8" s="45"/>
      <c r="I8" s="46"/>
      <c r="J8" s="46"/>
      <c r="K8" s="46"/>
      <c r="L8" s="45"/>
      <c r="M8" s="46"/>
      <c r="N8" s="45"/>
      <c r="O8" s="46"/>
      <c r="P8" s="45"/>
      <c r="Q8" s="46"/>
      <c r="R8" s="45"/>
      <c r="S8" s="45"/>
      <c r="T8" s="45"/>
      <c r="X8" s="47"/>
    </row>
    <row r="9" spans="1:26" s="1" customFormat="1" ht="27" customHeight="1">
      <c r="A9" s="141" t="s">
        <v>138</v>
      </c>
      <c r="B9" s="181"/>
      <c r="C9" s="154"/>
      <c r="D9" s="154"/>
      <c r="E9" s="155"/>
      <c r="F9" s="156">
        <f>SUM(F10:F11)</f>
        <v>3961500</v>
      </c>
      <c r="G9" s="156">
        <f>SUM(G10:G11)</f>
        <v>3961500</v>
      </c>
      <c r="H9" s="98">
        <f t="shared" ref="H9:R9" si="2">SUM(H10:H21)</f>
        <v>0</v>
      </c>
      <c r="I9" s="98">
        <f t="shared" si="2"/>
        <v>4649460</v>
      </c>
      <c r="J9" s="98">
        <f t="shared" si="2"/>
        <v>0</v>
      </c>
      <c r="K9" s="98">
        <f t="shared" si="2"/>
        <v>2559600</v>
      </c>
      <c r="L9" s="98">
        <f t="shared" si="2"/>
        <v>0</v>
      </c>
      <c r="M9" s="98">
        <f t="shared" si="2"/>
        <v>808200</v>
      </c>
      <c r="N9" s="98">
        <f t="shared" si="2"/>
        <v>0</v>
      </c>
      <c r="O9" s="98">
        <f t="shared" si="2"/>
        <v>5131520</v>
      </c>
      <c r="P9" s="97"/>
      <c r="Q9" s="98">
        <f>SUM(Q10:Q21)</f>
        <v>0</v>
      </c>
      <c r="R9" s="98">
        <f t="shared" si="2"/>
        <v>0</v>
      </c>
      <c r="S9" s="98">
        <f>I9+K9+M9+O9+Q9</f>
        <v>13148780</v>
      </c>
      <c r="T9" s="143"/>
      <c r="U9" s="221">
        <f>SUM(S10:S21)</f>
        <v>13148780</v>
      </c>
    </row>
    <row r="10" spans="1:26" ht="48">
      <c r="A10" s="121">
        <v>1</v>
      </c>
      <c r="B10" s="114" t="s">
        <v>580</v>
      </c>
      <c r="C10" s="378">
        <v>1</v>
      </c>
      <c r="D10" s="378" t="s">
        <v>49</v>
      </c>
      <c r="E10" s="379">
        <v>1856000</v>
      </c>
      <c r="F10" s="380">
        <v>1856000</v>
      </c>
      <c r="G10" s="439">
        <v>1856000</v>
      </c>
      <c r="H10" s="440"/>
      <c r="I10" s="441"/>
      <c r="J10" s="441"/>
      <c r="K10" s="441"/>
      <c r="L10" s="440"/>
      <c r="M10" s="441"/>
      <c r="N10" s="440"/>
      <c r="O10" s="442"/>
      <c r="P10" s="378"/>
      <c r="Q10" s="422"/>
      <c r="R10" s="443"/>
      <c r="S10" s="279">
        <f t="shared" ref="S10:S21" si="3">I10+K10+M10+O10</f>
        <v>0</v>
      </c>
      <c r="T10" s="391"/>
      <c r="U10" s="11"/>
    </row>
    <row r="11" spans="1:26" s="12" customFormat="1">
      <c r="A11" s="24">
        <v>2</v>
      </c>
      <c r="B11" s="34" t="s">
        <v>581</v>
      </c>
      <c r="C11" s="385">
        <v>1</v>
      </c>
      <c r="D11" s="385" t="s">
        <v>49</v>
      </c>
      <c r="E11" s="380">
        <v>2105500</v>
      </c>
      <c r="F11" s="380">
        <v>2105500</v>
      </c>
      <c r="G11" s="439">
        <v>2105500</v>
      </c>
      <c r="H11" s="252"/>
      <c r="I11" s="398"/>
      <c r="J11" s="398"/>
      <c r="K11" s="398"/>
      <c r="L11" s="252"/>
      <c r="M11" s="398"/>
      <c r="N11" s="252"/>
      <c r="O11" s="419"/>
      <c r="P11" s="385"/>
      <c r="Q11" s="415"/>
      <c r="R11" s="251"/>
      <c r="S11" s="205">
        <f t="shared" si="3"/>
        <v>0</v>
      </c>
      <c r="T11" s="391"/>
      <c r="U11" s="11"/>
    </row>
    <row r="12" spans="1:26" s="12" customFormat="1">
      <c r="A12" s="121">
        <v>3</v>
      </c>
      <c r="B12" s="34" t="s">
        <v>160</v>
      </c>
      <c r="C12" s="378"/>
      <c r="D12" s="378"/>
      <c r="E12" s="379"/>
      <c r="F12" s="379"/>
      <c r="G12" s="444"/>
      <c r="H12" s="419" t="s">
        <v>51</v>
      </c>
      <c r="I12" s="419">
        <v>300000</v>
      </c>
      <c r="J12" s="419"/>
      <c r="K12" s="419"/>
      <c r="L12" s="251"/>
      <c r="M12" s="419"/>
      <c r="N12" s="251"/>
      <c r="O12" s="398"/>
      <c r="P12" s="378"/>
      <c r="Q12" s="445"/>
      <c r="R12" s="398" t="s">
        <v>51</v>
      </c>
      <c r="S12" s="205">
        <f t="shared" si="3"/>
        <v>300000</v>
      </c>
      <c r="T12" s="446">
        <v>5</v>
      </c>
      <c r="U12" s="11"/>
    </row>
    <row r="13" spans="1:26" s="12" customFormat="1">
      <c r="A13" s="24">
        <v>4</v>
      </c>
      <c r="B13" s="25" t="s">
        <v>161</v>
      </c>
      <c r="C13" s="378"/>
      <c r="D13" s="378"/>
      <c r="E13" s="379"/>
      <c r="F13" s="379"/>
      <c r="G13" s="444"/>
      <c r="H13" s="419" t="s">
        <v>51</v>
      </c>
      <c r="I13" s="419">
        <v>2525000</v>
      </c>
      <c r="J13" s="447"/>
      <c r="K13" s="419"/>
      <c r="L13" s="251"/>
      <c r="M13" s="419"/>
      <c r="N13" s="251"/>
      <c r="O13" s="419"/>
      <c r="P13" s="378"/>
      <c r="Q13" s="445"/>
      <c r="R13" s="419" t="s">
        <v>51</v>
      </c>
      <c r="S13" s="205">
        <f t="shared" si="3"/>
        <v>2525000</v>
      </c>
      <c r="T13" s="391">
        <v>1</v>
      </c>
      <c r="U13" s="11"/>
    </row>
    <row r="14" spans="1:26" s="12" customFormat="1">
      <c r="A14" s="121">
        <v>5</v>
      </c>
      <c r="B14" s="25" t="s">
        <v>162</v>
      </c>
      <c r="C14" s="378"/>
      <c r="D14" s="378"/>
      <c r="E14" s="379"/>
      <c r="F14" s="379"/>
      <c r="G14" s="444"/>
      <c r="H14" s="419" t="s">
        <v>51</v>
      </c>
      <c r="I14" s="419">
        <v>644660</v>
      </c>
      <c r="J14" s="419"/>
      <c r="K14" s="442"/>
      <c r="L14" s="443"/>
      <c r="M14" s="442"/>
      <c r="N14" s="443"/>
      <c r="O14" s="442"/>
      <c r="P14" s="378"/>
      <c r="Q14" s="445"/>
      <c r="R14" s="442" t="s">
        <v>51</v>
      </c>
      <c r="S14" s="205">
        <f t="shared" si="3"/>
        <v>644660</v>
      </c>
      <c r="T14" s="390">
        <v>4</v>
      </c>
      <c r="U14" s="11"/>
    </row>
    <row r="15" spans="1:26" s="12" customFormat="1">
      <c r="A15" s="24">
        <v>6</v>
      </c>
      <c r="B15" s="25" t="s">
        <v>163</v>
      </c>
      <c r="C15" s="378"/>
      <c r="D15" s="378"/>
      <c r="E15" s="379"/>
      <c r="F15" s="379"/>
      <c r="G15" s="444"/>
      <c r="H15" s="419" t="s">
        <v>51</v>
      </c>
      <c r="I15" s="419">
        <v>1179800</v>
      </c>
      <c r="J15" s="398"/>
      <c r="K15" s="442"/>
      <c r="L15" s="443"/>
      <c r="M15" s="442"/>
      <c r="N15" s="443"/>
      <c r="O15" s="442"/>
      <c r="P15" s="378"/>
      <c r="Q15" s="445"/>
      <c r="R15" s="442" t="s">
        <v>51</v>
      </c>
      <c r="S15" s="205">
        <f t="shared" si="3"/>
        <v>1179800</v>
      </c>
      <c r="T15" s="390">
        <v>4</v>
      </c>
      <c r="U15" s="11"/>
    </row>
    <row r="16" spans="1:26" s="12" customFormat="1">
      <c r="A16" s="121">
        <v>7</v>
      </c>
      <c r="B16" s="25" t="s">
        <v>164</v>
      </c>
      <c r="C16" s="378"/>
      <c r="D16" s="378"/>
      <c r="E16" s="379"/>
      <c r="F16" s="379"/>
      <c r="G16" s="444"/>
      <c r="H16" s="449"/>
      <c r="I16" s="449"/>
      <c r="J16" s="443" t="s">
        <v>51</v>
      </c>
      <c r="K16" s="442">
        <v>155000</v>
      </c>
      <c r="L16" s="443"/>
      <c r="M16" s="442"/>
      <c r="N16" s="443"/>
      <c r="O16" s="442"/>
      <c r="P16" s="378"/>
      <c r="Q16" s="448"/>
      <c r="R16" s="442" t="s">
        <v>51</v>
      </c>
      <c r="S16" s="205">
        <f t="shared" si="3"/>
        <v>155000</v>
      </c>
      <c r="T16" s="390">
        <v>4</v>
      </c>
      <c r="U16" s="11"/>
    </row>
    <row r="17" spans="1:23" s="12" customFormat="1">
      <c r="A17" s="24">
        <v>8</v>
      </c>
      <c r="B17" s="25" t="s">
        <v>165</v>
      </c>
      <c r="C17" s="378"/>
      <c r="D17" s="378"/>
      <c r="E17" s="379"/>
      <c r="F17" s="379"/>
      <c r="G17" s="444"/>
      <c r="H17" s="449"/>
      <c r="I17" s="449"/>
      <c r="J17" s="251" t="s">
        <v>51</v>
      </c>
      <c r="K17" s="419">
        <v>2404600</v>
      </c>
      <c r="L17" s="251"/>
      <c r="M17" s="419"/>
      <c r="N17" s="251"/>
      <c r="O17" s="442"/>
      <c r="P17" s="378"/>
      <c r="Q17" s="448"/>
      <c r="R17" s="442" t="s">
        <v>51</v>
      </c>
      <c r="S17" s="205">
        <f t="shared" si="3"/>
        <v>2404600</v>
      </c>
      <c r="T17" s="390">
        <v>4</v>
      </c>
      <c r="U17" s="11"/>
    </row>
    <row r="18" spans="1:23" s="12" customFormat="1" ht="25.5" customHeight="1">
      <c r="A18" s="121">
        <v>9</v>
      </c>
      <c r="B18" s="25" t="s">
        <v>166</v>
      </c>
      <c r="C18" s="378"/>
      <c r="D18" s="378"/>
      <c r="E18" s="379"/>
      <c r="F18" s="379"/>
      <c r="G18" s="444"/>
      <c r="H18" s="251"/>
      <c r="I18" s="419"/>
      <c r="J18" s="450"/>
      <c r="K18" s="449"/>
      <c r="L18" s="398" t="s">
        <v>39</v>
      </c>
      <c r="M18" s="398">
        <v>300000</v>
      </c>
      <c r="N18" s="252"/>
      <c r="O18" s="442"/>
      <c r="P18" s="378"/>
      <c r="Q18" s="445"/>
      <c r="R18" s="442" t="s">
        <v>39</v>
      </c>
      <c r="S18" s="205">
        <f t="shared" si="3"/>
        <v>300000</v>
      </c>
      <c r="T18" s="390">
        <v>1</v>
      </c>
      <c r="U18" s="11"/>
    </row>
    <row r="19" spans="1:23" s="12" customFormat="1">
      <c r="A19" s="24">
        <v>10</v>
      </c>
      <c r="B19" s="200" t="s">
        <v>167</v>
      </c>
      <c r="C19" s="378"/>
      <c r="D19" s="378"/>
      <c r="E19" s="379"/>
      <c r="F19" s="379"/>
      <c r="G19" s="444"/>
      <c r="H19" s="252"/>
      <c r="I19" s="398"/>
      <c r="J19" s="451"/>
      <c r="K19" s="452"/>
      <c r="L19" s="442" t="s">
        <v>51</v>
      </c>
      <c r="M19" s="442">
        <v>508200</v>
      </c>
      <c r="N19" s="443"/>
      <c r="O19" s="442"/>
      <c r="P19" s="378"/>
      <c r="Q19" s="445"/>
      <c r="R19" s="442" t="s">
        <v>51</v>
      </c>
      <c r="S19" s="205">
        <f t="shared" si="3"/>
        <v>508200</v>
      </c>
      <c r="T19" s="390">
        <v>4</v>
      </c>
      <c r="U19" s="11"/>
    </row>
    <row r="20" spans="1:23" s="12" customFormat="1" ht="26.25" customHeight="1">
      <c r="A20" s="121">
        <v>11</v>
      </c>
      <c r="B20" s="201" t="s">
        <v>168</v>
      </c>
      <c r="C20" s="378"/>
      <c r="D20" s="378"/>
      <c r="E20" s="379"/>
      <c r="F20" s="379"/>
      <c r="G20" s="444"/>
      <c r="H20" s="443"/>
      <c r="I20" s="442"/>
      <c r="J20" s="442"/>
      <c r="K20" s="442"/>
      <c r="L20" s="443"/>
      <c r="M20" s="442"/>
      <c r="N20" s="443" t="s">
        <v>39</v>
      </c>
      <c r="O20" s="442">
        <v>4600000</v>
      </c>
      <c r="P20" s="378"/>
      <c r="Q20" s="445"/>
      <c r="R20" s="442" t="s">
        <v>39</v>
      </c>
      <c r="S20" s="205">
        <f t="shared" si="3"/>
        <v>4600000</v>
      </c>
      <c r="T20" s="390">
        <v>1</v>
      </c>
      <c r="U20" s="11"/>
    </row>
    <row r="21" spans="1:23" s="12" customFormat="1">
      <c r="A21" s="121">
        <v>12</v>
      </c>
      <c r="B21" s="360" t="s">
        <v>169</v>
      </c>
      <c r="C21" s="394"/>
      <c r="D21" s="394"/>
      <c r="E21" s="395"/>
      <c r="F21" s="395"/>
      <c r="G21" s="532"/>
      <c r="H21" s="533"/>
      <c r="I21" s="533"/>
      <c r="J21" s="533"/>
      <c r="K21" s="533"/>
      <c r="L21" s="533"/>
      <c r="M21" s="533"/>
      <c r="N21" s="533" t="s">
        <v>51</v>
      </c>
      <c r="O21" s="533">
        <v>531520</v>
      </c>
      <c r="P21" s="394"/>
      <c r="Q21" s="534"/>
      <c r="R21" s="442" t="s">
        <v>51</v>
      </c>
      <c r="S21" s="535">
        <f t="shared" si="3"/>
        <v>531520</v>
      </c>
      <c r="T21" s="390">
        <v>4</v>
      </c>
      <c r="U21" s="11"/>
    </row>
    <row r="22" spans="1:23" s="165" customFormat="1">
      <c r="A22" s="121">
        <v>13</v>
      </c>
      <c r="B22" s="25"/>
      <c r="C22" s="378"/>
      <c r="D22" s="378"/>
      <c r="E22" s="379"/>
      <c r="F22" s="379"/>
      <c r="G22" s="444"/>
      <c r="H22" s="251"/>
      <c r="I22" s="419"/>
      <c r="J22" s="450"/>
      <c r="K22" s="449"/>
      <c r="L22" s="419"/>
      <c r="M22" s="419"/>
      <c r="N22" s="251"/>
      <c r="O22" s="419"/>
      <c r="P22" s="378"/>
      <c r="Q22" s="445"/>
      <c r="R22" s="419"/>
      <c r="S22" s="205"/>
      <c r="T22" s="391"/>
      <c r="U22" s="260"/>
    </row>
    <row r="23" spans="1:23" s="165" customFormat="1" ht="26.25" customHeight="1">
      <c r="A23" s="121">
        <v>14</v>
      </c>
      <c r="B23" s="25"/>
      <c r="C23" s="378"/>
      <c r="D23" s="378"/>
      <c r="E23" s="379"/>
      <c r="F23" s="379"/>
      <c r="G23" s="444"/>
      <c r="H23" s="251"/>
      <c r="I23" s="419"/>
      <c r="J23" s="419"/>
      <c r="K23" s="419"/>
      <c r="L23" s="251"/>
      <c r="M23" s="419"/>
      <c r="N23" s="251"/>
      <c r="O23" s="419"/>
      <c r="P23" s="378"/>
      <c r="Q23" s="445"/>
      <c r="R23" s="419"/>
      <c r="S23" s="205"/>
      <c r="T23" s="391"/>
      <c r="U23" s="260"/>
    </row>
    <row r="24" spans="1:23" s="278" customFormat="1">
      <c r="A24" s="121">
        <v>15</v>
      </c>
      <c r="B24" s="27"/>
      <c r="C24" s="399"/>
      <c r="D24" s="399"/>
      <c r="E24" s="400"/>
      <c r="F24" s="400"/>
      <c r="G24" s="453"/>
      <c r="H24" s="455"/>
      <c r="I24" s="455"/>
      <c r="J24" s="455"/>
      <c r="K24" s="455"/>
      <c r="L24" s="455"/>
      <c r="M24" s="455"/>
      <c r="N24" s="455"/>
      <c r="O24" s="455"/>
      <c r="P24" s="399"/>
      <c r="Q24" s="454"/>
      <c r="R24" s="402"/>
      <c r="S24" s="536"/>
      <c r="T24" s="403"/>
      <c r="U24" s="277"/>
    </row>
    <row r="25" spans="1:23" s="12" customFormat="1">
      <c r="A25" s="148"/>
      <c r="B25" s="148"/>
      <c r="C25" s="148"/>
      <c r="D25" s="148"/>
      <c r="E25" s="148"/>
      <c r="F25" s="148"/>
      <c r="G25" s="168"/>
      <c r="H25" s="169"/>
      <c r="I25" s="60"/>
      <c r="J25" s="60"/>
      <c r="K25" s="60"/>
      <c r="L25" s="169"/>
      <c r="M25" s="60"/>
      <c r="N25" s="169"/>
      <c r="O25" s="60"/>
      <c r="P25" s="169"/>
      <c r="Q25" s="60"/>
      <c r="R25" s="169"/>
      <c r="S25" s="60"/>
      <c r="T25" s="60"/>
    </row>
    <row r="26" spans="1:23" s="14" customFormat="1" ht="20.100000000000001" customHeight="1">
      <c r="A26" s="782" t="s">
        <v>17</v>
      </c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  <c r="N26" s="782"/>
      <c r="O26" s="782"/>
      <c r="P26" s="782"/>
      <c r="Q26" s="782"/>
      <c r="R26" s="782"/>
      <c r="S26" s="782"/>
      <c r="T26" s="782"/>
      <c r="U26" s="782"/>
      <c r="V26" s="140"/>
      <c r="W26" s="140"/>
    </row>
    <row r="27" spans="1:23" s="14" customFormat="1" ht="20.100000000000001" customHeight="1">
      <c r="A27" s="15" t="s">
        <v>18</v>
      </c>
      <c r="B27" s="19" t="s">
        <v>19</v>
      </c>
      <c r="C27" s="30"/>
      <c r="D27" s="16"/>
      <c r="E27" s="16"/>
      <c r="F27" s="16"/>
      <c r="G27" s="140"/>
      <c r="H27" s="16"/>
      <c r="I27" s="140"/>
      <c r="J27" s="140"/>
      <c r="K27" s="140"/>
      <c r="L27" s="16"/>
      <c r="M27" s="140"/>
      <c r="N27" s="16"/>
      <c r="O27" s="140"/>
      <c r="P27" s="16"/>
      <c r="Q27" s="367"/>
      <c r="R27" s="16"/>
      <c r="S27" s="140"/>
      <c r="T27" s="140"/>
      <c r="U27" s="140"/>
      <c r="V27" s="140"/>
      <c r="W27" s="140"/>
    </row>
    <row r="28" spans="1:23" s="17" customFormat="1" ht="21.75">
      <c r="B28" s="17" t="s">
        <v>20</v>
      </c>
      <c r="G28" s="18"/>
      <c r="H28" s="16"/>
      <c r="I28" s="19"/>
      <c r="J28" s="19"/>
      <c r="K28" s="19"/>
      <c r="L28" s="16"/>
      <c r="M28" s="19"/>
      <c r="N28" s="16"/>
      <c r="O28" s="19"/>
      <c r="P28" s="16"/>
      <c r="Q28" s="19"/>
      <c r="R28" s="16"/>
      <c r="S28" s="19"/>
      <c r="T28" s="19"/>
    </row>
    <row r="29" spans="1:23">
      <c r="H29" s="57"/>
      <c r="I29" s="58"/>
      <c r="J29" s="58"/>
      <c r="K29" s="58"/>
      <c r="L29" s="57"/>
      <c r="M29" s="58"/>
      <c r="N29" s="57"/>
      <c r="O29" s="58"/>
      <c r="P29" s="57"/>
      <c r="Q29" s="58"/>
      <c r="R29" s="57"/>
      <c r="S29" s="58"/>
      <c r="T29" s="48"/>
    </row>
    <row r="30" spans="1:23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3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3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8:20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8:20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8:20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8:20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8:20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8:20"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8:20"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8:20"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8:20"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8:20"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8:20"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8:20"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8:20"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8:20"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8:20"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8:20"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8:20"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8:20"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2" spans="8:20">
      <c r="T52" s="140"/>
    </row>
    <row r="53" spans="8:20">
      <c r="T53" s="19"/>
    </row>
  </sheetData>
  <mergeCells count="18">
    <mergeCell ref="A26:U26"/>
    <mergeCell ref="G5:G6"/>
    <mergeCell ref="H5:I5"/>
    <mergeCell ref="J5:K5"/>
    <mergeCell ref="L5:M5"/>
    <mergeCell ref="N5:O5"/>
    <mergeCell ref="T4:T6"/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P5:Q5"/>
  </mergeCells>
  <printOptions horizontalCentered="1"/>
  <pageMargins left="0.39" right="0.28999999999999998" top="0.38" bottom="0.41" header="0.39370078740157483" footer="0.23622047244094491"/>
  <pageSetup paperSize="9" scale="55" orientation="landscape" r:id="rId1"/>
  <headerFooter alignWithMargins="0">
    <oddFooter>&amp;C&amp;P/&amp;N&amp;R&amp;A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B9BE2-4472-41B4-A299-05440BAE2C23}">
  <sheetPr>
    <tabColor rgb="FF92D050"/>
  </sheetPr>
  <dimension ref="A1:Z54"/>
  <sheetViews>
    <sheetView view="pageBreakPreview" topLeftCell="A4" zoomScaleSheetLayoutView="100" workbookViewId="0">
      <selection activeCell="U13" sqref="U13"/>
    </sheetView>
  </sheetViews>
  <sheetFormatPr defaultColWidth="8.109375" defaultRowHeight="24"/>
  <cols>
    <col min="1" max="1" width="4.6640625" style="2" customWidth="1"/>
    <col min="2" max="2" width="42.77734375" style="2" customWidth="1"/>
    <col min="3" max="4" width="7" style="2" customWidth="1"/>
    <col min="5" max="5" width="11" style="2" customWidth="1"/>
    <col min="6" max="6" width="11.88671875" style="2" customWidth="1"/>
    <col min="7" max="7" width="10.88671875" style="126" customWidth="1"/>
    <col min="8" max="8" width="6.33203125" style="66" customWidth="1"/>
    <col min="9" max="9" width="9" style="67" bestFit="1" customWidth="1"/>
    <col min="10" max="10" width="6.33203125" style="66" customWidth="1"/>
    <col min="11" max="11" width="9" style="67" bestFit="1" customWidth="1"/>
    <col min="12" max="12" width="6.33203125" style="67" customWidth="1"/>
    <col min="13" max="13" width="9" style="67" bestFit="1" customWidth="1"/>
    <col min="14" max="14" width="6.33203125" style="66" customWidth="1"/>
    <col min="15" max="15" width="9" style="67" bestFit="1" customWidth="1"/>
    <col min="16" max="16" width="6.33203125" style="66" customWidth="1"/>
    <col min="17" max="17" width="6.33203125" style="67" customWidth="1"/>
    <col min="18" max="18" width="6.33203125" style="66" customWidth="1"/>
    <col min="19" max="19" width="9" style="67" bestFit="1" customWidth="1"/>
    <col min="20" max="20" width="10.109375" style="67" customWidth="1"/>
    <col min="21" max="21" width="11.77734375" style="2" customWidth="1"/>
    <col min="22" max="22" width="10.33203125" style="2" bestFit="1" customWidth="1"/>
    <col min="23" max="23" width="8.77734375" style="2" bestFit="1" customWidth="1"/>
    <col min="24" max="24" width="12.5546875" style="2" customWidth="1"/>
    <col min="25" max="25" width="19.44140625" style="2" customWidth="1"/>
    <col min="26" max="26" width="13.6640625" style="2" customWidth="1"/>
    <col min="27" max="16384" width="8.109375" style="2"/>
  </cols>
  <sheetData>
    <row r="1" spans="1:26" s="75" customFormat="1" ht="27.75">
      <c r="A1" s="71" t="s">
        <v>640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263" t="s">
        <v>41</v>
      </c>
      <c r="U1" s="73"/>
    </row>
    <row r="2" spans="1:26" s="75" customFormat="1" ht="27.75">
      <c r="A2" s="789" t="s">
        <v>565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6"/>
      <c r="U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801" t="s">
        <v>1</v>
      </c>
      <c r="B4" s="792" t="s">
        <v>2</v>
      </c>
      <c r="C4" s="794" t="s">
        <v>641</v>
      </c>
      <c r="D4" s="795"/>
      <c r="E4" s="795"/>
      <c r="F4" s="795"/>
      <c r="G4" s="796"/>
      <c r="H4" s="785" t="s">
        <v>3</v>
      </c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8" t="s">
        <v>4</v>
      </c>
    </row>
    <row r="5" spans="1:26" s="6" customFormat="1" ht="24" customHeight="1">
      <c r="A5" s="801"/>
      <c r="B5" s="792"/>
      <c r="C5" s="797" t="s">
        <v>43</v>
      </c>
      <c r="D5" s="797" t="s">
        <v>44</v>
      </c>
      <c r="E5" s="799" t="s">
        <v>45</v>
      </c>
      <c r="F5" s="797" t="s">
        <v>46</v>
      </c>
      <c r="G5" s="783" t="s">
        <v>642</v>
      </c>
      <c r="H5" s="785">
        <v>2566</v>
      </c>
      <c r="I5" s="785"/>
      <c r="J5" s="785">
        <v>2567</v>
      </c>
      <c r="K5" s="785"/>
      <c r="L5" s="786">
        <v>2568</v>
      </c>
      <c r="M5" s="787"/>
      <c r="N5" s="785">
        <v>2569</v>
      </c>
      <c r="O5" s="785"/>
      <c r="P5" s="785">
        <v>2570</v>
      </c>
      <c r="Q5" s="785"/>
      <c r="R5" s="785" t="s">
        <v>5</v>
      </c>
      <c r="S5" s="785"/>
      <c r="T5" s="788"/>
    </row>
    <row r="6" spans="1:26" s="6" customFormat="1" ht="67.5" customHeight="1">
      <c r="A6" s="802"/>
      <c r="B6" s="793"/>
      <c r="C6" s="798"/>
      <c r="D6" s="798"/>
      <c r="E6" s="800"/>
      <c r="F6" s="798"/>
      <c r="G6" s="78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88"/>
    </row>
    <row r="7" spans="1:26" s="38" customFormat="1">
      <c r="A7" s="39" t="s">
        <v>37</v>
      </c>
      <c r="B7" s="40"/>
      <c r="C7" s="149"/>
      <c r="D7" s="149"/>
      <c r="E7" s="150"/>
      <c r="F7" s="151">
        <f>F9</f>
        <v>11700000</v>
      </c>
      <c r="G7" s="254">
        <f>G9</f>
        <v>1129100</v>
      </c>
      <c r="H7" s="254">
        <f t="shared" ref="H7:S7" si="0">H9</f>
        <v>7</v>
      </c>
      <c r="I7" s="254">
        <f t="shared" si="0"/>
        <v>2119500</v>
      </c>
      <c r="J7" s="254">
        <f t="shared" si="0"/>
        <v>6</v>
      </c>
      <c r="K7" s="254">
        <f t="shared" si="0"/>
        <v>1775500</v>
      </c>
      <c r="L7" s="254">
        <f t="shared" si="0"/>
        <v>9</v>
      </c>
      <c r="M7" s="254">
        <f t="shared" si="0"/>
        <v>1705500</v>
      </c>
      <c r="N7" s="254">
        <f t="shared" si="0"/>
        <v>7</v>
      </c>
      <c r="O7" s="254">
        <f t="shared" si="0"/>
        <v>1635500</v>
      </c>
      <c r="P7" s="254">
        <f t="shared" si="0"/>
        <v>0</v>
      </c>
      <c r="Q7" s="254">
        <f t="shared" si="0"/>
        <v>0</v>
      </c>
      <c r="R7" s="254">
        <f t="shared" si="0"/>
        <v>29</v>
      </c>
      <c r="S7" s="254">
        <f t="shared" si="0"/>
        <v>7236000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47</v>
      </c>
      <c r="B8" s="8"/>
      <c r="C8" s="87"/>
      <c r="D8" s="87"/>
      <c r="E8" s="88"/>
      <c r="F8" s="89"/>
      <c r="G8" s="90"/>
      <c r="H8" s="45"/>
      <c r="I8" s="46"/>
      <c r="J8" s="45"/>
      <c r="K8" s="46"/>
      <c r="L8" s="46"/>
      <c r="M8" s="46"/>
      <c r="N8" s="45"/>
      <c r="O8" s="46"/>
      <c r="P8" s="45"/>
      <c r="Q8" s="46"/>
      <c r="R8" s="45"/>
      <c r="S8" s="45"/>
      <c r="T8" s="45"/>
      <c r="X8" s="47"/>
    </row>
    <row r="9" spans="1:26" s="1" customFormat="1">
      <c r="A9" s="141" t="s">
        <v>191</v>
      </c>
      <c r="B9" s="142"/>
      <c r="C9" s="154"/>
      <c r="D9" s="154"/>
      <c r="E9" s="156"/>
      <c r="F9" s="156">
        <f>SUM(F10:F22)</f>
        <v>11700000</v>
      </c>
      <c r="G9" s="157">
        <f t="shared" ref="G9:S9" si="1">SUM(G10:G24)</f>
        <v>1129100</v>
      </c>
      <c r="H9" s="157">
        <f t="shared" si="1"/>
        <v>7</v>
      </c>
      <c r="I9" s="157">
        <f t="shared" si="1"/>
        <v>2119500</v>
      </c>
      <c r="J9" s="157">
        <f t="shared" si="1"/>
        <v>6</v>
      </c>
      <c r="K9" s="157">
        <f t="shared" si="1"/>
        <v>1775500</v>
      </c>
      <c r="L9" s="157">
        <f t="shared" si="1"/>
        <v>9</v>
      </c>
      <c r="M9" s="157">
        <f t="shared" si="1"/>
        <v>1705500</v>
      </c>
      <c r="N9" s="157">
        <f t="shared" si="1"/>
        <v>7</v>
      </c>
      <c r="O9" s="157">
        <f t="shared" si="1"/>
        <v>1635500</v>
      </c>
      <c r="P9" s="157">
        <f t="shared" si="1"/>
        <v>0</v>
      </c>
      <c r="Q9" s="157">
        <f t="shared" si="1"/>
        <v>0</v>
      </c>
      <c r="R9" s="157">
        <f t="shared" si="1"/>
        <v>29</v>
      </c>
      <c r="S9" s="157">
        <f t="shared" si="1"/>
        <v>7236000</v>
      </c>
      <c r="T9" s="143"/>
      <c r="U9" s="11"/>
    </row>
    <row r="10" spans="1:26" s="123" customFormat="1" ht="72">
      <c r="A10" s="121">
        <v>1</v>
      </c>
      <c r="B10" s="133" t="s">
        <v>582</v>
      </c>
      <c r="C10" s="121">
        <v>1</v>
      </c>
      <c r="D10" s="121" t="s">
        <v>49</v>
      </c>
      <c r="E10" s="264">
        <v>1200000</v>
      </c>
      <c r="F10" s="265">
        <f>E10*C10</f>
        <v>1200000</v>
      </c>
      <c r="G10" s="266">
        <v>1129100</v>
      </c>
      <c r="H10" s="198"/>
      <c r="I10" s="199"/>
      <c r="J10" s="198"/>
      <c r="K10" s="196"/>
      <c r="L10" s="196"/>
      <c r="M10" s="196"/>
      <c r="N10" s="198"/>
      <c r="O10" s="196"/>
      <c r="P10" s="198"/>
      <c r="Q10" s="196"/>
      <c r="R10" s="197"/>
      <c r="S10" s="197"/>
      <c r="T10" s="456"/>
      <c r="U10" s="11"/>
      <c r="W10" s="267" t="e">
        <f>#REF!+#REF!</f>
        <v>#REF!</v>
      </c>
    </row>
    <row r="11" spans="1:26" s="123" customFormat="1">
      <c r="A11" s="24">
        <v>2</v>
      </c>
      <c r="B11" s="114" t="s">
        <v>192</v>
      </c>
      <c r="C11" s="24">
        <v>1</v>
      </c>
      <c r="D11" s="24" t="s">
        <v>193</v>
      </c>
      <c r="E11" s="268">
        <v>4500000</v>
      </c>
      <c r="F11" s="269">
        <f>E11*C11</f>
        <v>4500000</v>
      </c>
      <c r="G11" s="457"/>
      <c r="H11" s="26"/>
      <c r="I11" s="110"/>
      <c r="J11" s="26"/>
      <c r="K11" s="110"/>
      <c r="L11" s="110"/>
      <c r="M11" s="110"/>
      <c r="N11" s="26"/>
      <c r="O11" s="110"/>
      <c r="P11" s="26"/>
      <c r="Q11" s="110"/>
      <c r="R11" s="26"/>
      <c r="S11" s="26"/>
      <c r="T11" s="58"/>
      <c r="U11" s="11"/>
    </row>
    <row r="12" spans="1:26">
      <c r="A12" s="121">
        <v>3</v>
      </c>
      <c r="B12" s="114" t="s">
        <v>583</v>
      </c>
      <c r="C12" s="24">
        <v>1</v>
      </c>
      <c r="D12" s="24" t="s">
        <v>49</v>
      </c>
      <c r="E12" s="102">
        <v>6000000</v>
      </c>
      <c r="F12" s="102">
        <f>C12*E12</f>
        <v>6000000</v>
      </c>
      <c r="G12" s="56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26"/>
      <c r="S12" s="26"/>
      <c r="T12" s="58"/>
      <c r="U12" s="11"/>
    </row>
    <row r="13" spans="1:26">
      <c r="A13" s="24">
        <v>4</v>
      </c>
      <c r="B13" s="766" t="s">
        <v>643</v>
      </c>
      <c r="C13" s="767"/>
      <c r="D13" s="767"/>
      <c r="E13" s="166"/>
      <c r="F13" s="166"/>
      <c r="G13" s="107"/>
      <c r="H13" s="770">
        <v>1</v>
      </c>
      <c r="I13" s="771">
        <v>570000</v>
      </c>
      <c r="J13" s="770">
        <v>1</v>
      </c>
      <c r="K13" s="771">
        <v>570000</v>
      </c>
      <c r="L13" s="55"/>
      <c r="M13" s="55"/>
      <c r="N13" s="54"/>
      <c r="O13" s="55"/>
      <c r="P13" s="54"/>
      <c r="Q13" s="55"/>
      <c r="R13" s="284">
        <f t="shared" ref="R13:S21" si="2">H13+J13+L13+N13+P13</f>
        <v>2</v>
      </c>
      <c r="S13" s="284">
        <f t="shared" si="2"/>
        <v>1140000</v>
      </c>
      <c r="T13" s="335">
        <v>3</v>
      </c>
      <c r="U13" s="11" t="s">
        <v>653</v>
      </c>
    </row>
    <row r="14" spans="1:26">
      <c r="A14" s="121">
        <v>5</v>
      </c>
      <c r="B14" s="105" t="s">
        <v>644</v>
      </c>
      <c r="C14" s="103"/>
      <c r="D14" s="103"/>
      <c r="E14" s="102"/>
      <c r="F14" s="166"/>
      <c r="G14" s="56"/>
      <c r="H14" s="761">
        <v>1</v>
      </c>
      <c r="I14" s="762">
        <v>250000</v>
      </c>
      <c r="J14" s="761">
        <v>1</v>
      </c>
      <c r="K14" s="762">
        <v>250000</v>
      </c>
      <c r="L14" s="761">
        <v>1</v>
      </c>
      <c r="M14" s="763">
        <v>250000</v>
      </c>
      <c r="N14" s="763">
        <v>1</v>
      </c>
      <c r="O14" s="764">
        <v>250000</v>
      </c>
      <c r="P14" s="57"/>
      <c r="Q14" s="58"/>
      <c r="R14" s="276">
        <f t="shared" si="2"/>
        <v>4</v>
      </c>
      <c r="S14" s="276">
        <f t="shared" si="2"/>
        <v>1000000</v>
      </c>
      <c r="T14" s="28">
        <v>3</v>
      </c>
      <c r="U14" s="11" t="s">
        <v>653</v>
      </c>
    </row>
    <row r="15" spans="1:26">
      <c r="A15" s="24">
        <v>6</v>
      </c>
      <c r="B15" s="105" t="s">
        <v>645</v>
      </c>
      <c r="C15" s="106"/>
      <c r="D15" s="106"/>
      <c r="E15" s="765"/>
      <c r="F15" s="166"/>
      <c r="G15" s="107"/>
      <c r="H15" s="761">
        <v>1</v>
      </c>
      <c r="I15" s="762">
        <v>410000</v>
      </c>
      <c r="J15" s="761">
        <v>1</v>
      </c>
      <c r="K15" s="762">
        <v>450000</v>
      </c>
      <c r="L15" s="761">
        <v>1</v>
      </c>
      <c r="M15" s="763">
        <v>450000</v>
      </c>
      <c r="N15" s="763">
        <v>1</v>
      </c>
      <c r="O15" s="764">
        <v>450000</v>
      </c>
      <c r="P15" s="57"/>
      <c r="Q15" s="48"/>
      <c r="R15" s="276">
        <f t="shared" si="2"/>
        <v>4</v>
      </c>
      <c r="S15" s="276">
        <f t="shared" si="2"/>
        <v>1760000</v>
      </c>
      <c r="T15" s="28">
        <v>3</v>
      </c>
      <c r="U15" s="11" t="s">
        <v>653</v>
      </c>
    </row>
    <row r="16" spans="1:26">
      <c r="A16" s="121">
        <v>7</v>
      </c>
      <c r="B16" s="104" t="s">
        <v>646</v>
      </c>
      <c r="C16" s="24"/>
      <c r="D16" s="24"/>
      <c r="E16" s="102"/>
      <c r="F16" s="166"/>
      <c r="G16" s="56"/>
      <c r="H16" s="57"/>
      <c r="I16" s="48"/>
      <c r="J16" s="57"/>
      <c r="K16" s="48"/>
      <c r="L16" s="761">
        <v>2</v>
      </c>
      <c r="M16" s="763">
        <v>100000</v>
      </c>
      <c r="N16" s="57"/>
      <c r="O16" s="48"/>
      <c r="P16" s="57"/>
      <c r="Q16" s="48"/>
      <c r="R16" s="276">
        <f t="shared" si="2"/>
        <v>2</v>
      </c>
      <c r="S16" s="276">
        <f t="shared" si="2"/>
        <v>100000</v>
      </c>
      <c r="T16" s="28">
        <v>3</v>
      </c>
      <c r="U16" s="11" t="s">
        <v>653</v>
      </c>
    </row>
    <row r="17" spans="1:23">
      <c r="A17" s="24">
        <v>8</v>
      </c>
      <c r="B17" s="105" t="s">
        <v>647</v>
      </c>
      <c r="C17" s="106"/>
      <c r="D17" s="106"/>
      <c r="E17" s="765"/>
      <c r="F17" s="166"/>
      <c r="G17" s="107"/>
      <c r="H17" s="761">
        <v>1</v>
      </c>
      <c r="I17" s="762">
        <v>244000</v>
      </c>
      <c r="J17" s="761">
        <v>1</v>
      </c>
      <c r="K17" s="762">
        <v>250000</v>
      </c>
      <c r="L17" s="761">
        <v>1</v>
      </c>
      <c r="M17" s="763">
        <v>250000</v>
      </c>
      <c r="N17" s="763">
        <v>1</v>
      </c>
      <c r="O17" s="764">
        <v>250000</v>
      </c>
      <c r="P17" s="57"/>
      <c r="Q17" s="48"/>
      <c r="R17" s="276">
        <f t="shared" si="2"/>
        <v>4</v>
      </c>
      <c r="S17" s="276">
        <f t="shared" si="2"/>
        <v>994000</v>
      </c>
      <c r="T17" s="28">
        <v>3</v>
      </c>
      <c r="U17" s="11" t="s">
        <v>653</v>
      </c>
    </row>
    <row r="18" spans="1:23">
      <c r="A18" s="121">
        <v>9</v>
      </c>
      <c r="B18" s="104" t="s">
        <v>648</v>
      </c>
      <c r="C18" s="24"/>
      <c r="D18" s="24"/>
      <c r="E18" s="102"/>
      <c r="F18" s="166"/>
      <c r="G18" s="56"/>
      <c r="H18" s="761">
        <v>1</v>
      </c>
      <c r="I18" s="762">
        <v>170000</v>
      </c>
      <c r="J18" s="761">
        <v>1</v>
      </c>
      <c r="K18" s="762">
        <v>170000</v>
      </c>
      <c r="L18" s="761">
        <v>1</v>
      </c>
      <c r="M18" s="763">
        <v>170000</v>
      </c>
      <c r="N18" s="763">
        <v>1</v>
      </c>
      <c r="O18" s="764">
        <v>200000</v>
      </c>
      <c r="P18" s="57"/>
      <c r="Q18" s="48"/>
      <c r="R18" s="276">
        <f t="shared" si="2"/>
        <v>4</v>
      </c>
      <c r="S18" s="276">
        <f t="shared" si="2"/>
        <v>710000</v>
      </c>
      <c r="T18" s="28">
        <v>3</v>
      </c>
      <c r="U18" s="11" t="s">
        <v>653</v>
      </c>
    </row>
    <row r="19" spans="1:23">
      <c r="A19" s="24">
        <v>10</v>
      </c>
      <c r="B19" s="105" t="s">
        <v>649</v>
      </c>
      <c r="C19" s="106"/>
      <c r="D19" s="106"/>
      <c r="E19" s="765"/>
      <c r="F19" s="166"/>
      <c r="G19" s="107"/>
      <c r="H19" s="57"/>
      <c r="I19" s="48"/>
      <c r="J19" s="57"/>
      <c r="K19" s="48"/>
      <c r="L19" s="761">
        <v>2</v>
      </c>
      <c r="M19" s="763">
        <v>400000</v>
      </c>
      <c r="N19" s="763">
        <v>2</v>
      </c>
      <c r="O19" s="764">
        <v>400000</v>
      </c>
      <c r="P19" s="57"/>
      <c r="Q19" s="48"/>
      <c r="R19" s="276">
        <f t="shared" si="2"/>
        <v>4</v>
      </c>
      <c r="S19" s="276">
        <f t="shared" si="2"/>
        <v>800000</v>
      </c>
      <c r="T19" s="28">
        <v>6</v>
      </c>
      <c r="U19" s="11" t="s">
        <v>653</v>
      </c>
    </row>
    <row r="20" spans="1:23">
      <c r="A20" s="121">
        <v>11</v>
      </c>
      <c r="B20" s="104" t="s">
        <v>650</v>
      </c>
      <c r="C20" s="193"/>
      <c r="D20" s="193"/>
      <c r="E20" s="765"/>
      <c r="F20" s="166"/>
      <c r="G20" s="107"/>
      <c r="H20" s="761">
        <v>1</v>
      </c>
      <c r="I20" s="762">
        <v>85500</v>
      </c>
      <c r="J20" s="761">
        <v>1</v>
      </c>
      <c r="K20" s="762">
        <v>85500</v>
      </c>
      <c r="L20" s="761">
        <v>1</v>
      </c>
      <c r="M20" s="763">
        <v>85500</v>
      </c>
      <c r="N20" s="763">
        <v>1</v>
      </c>
      <c r="O20" s="764">
        <v>85500</v>
      </c>
      <c r="P20" s="57"/>
      <c r="Q20" s="48"/>
      <c r="R20" s="276">
        <f t="shared" si="2"/>
        <v>4</v>
      </c>
      <c r="S20" s="276">
        <f t="shared" si="2"/>
        <v>342000</v>
      </c>
      <c r="T20" s="28">
        <v>6</v>
      </c>
      <c r="U20" s="11" t="s">
        <v>653</v>
      </c>
    </row>
    <row r="21" spans="1:23" ht="48">
      <c r="A21" s="24">
        <v>12</v>
      </c>
      <c r="B21" s="105" t="s">
        <v>651</v>
      </c>
      <c r="C21" s="106"/>
      <c r="D21" s="106"/>
      <c r="E21" s="765"/>
      <c r="F21" s="166"/>
      <c r="G21" s="107"/>
      <c r="H21" s="768">
        <v>1</v>
      </c>
      <c r="I21" s="769">
        <v>390000</v>
      </c>
      <c r="J21" s="57"/>
      <c r="K21" s="48"/>
      <c r="L21" s="48"/>
      <c r="M21" s="48"/>
      <c r="N21" s="57"/>
      <c r="O21" s="48"/>
      <c r="P21" s="57"/>
      <c r="Q21" s="48"/>
      <c r="R21" s="276">
        <f t="shared" si="2"/>
        <v>1</v>
      </c>
      <c r="S21" s="276">
        <f t="shared" si="2"/>
        <v>390000</v>
      </c>
      <c r="T21" s="28">
        <v>3</v>
      </c>
      <c r="U21" s="11" t="s">
        <v>653</v>
      </c>
    </row>
    <row r="22" spans="1:23">
      <c r="A22" s="121">
        <v>13</v>
      </c>
      <c r="B22" s="127"/>
      <c r="C22" s="24"/>
      <c r="D22" s="24"/>
      <c r="E22" s="102"/>
      <c r="F22" s="102">
        <f>C22*E22</f>
        <v>0</v>
      </c>
      <c r="G22" s="5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48"/>
      <c r="U22" s="11"/>
    </row>
    <row r="23" spans="1:23">
      <c r="A23" s="24">
        <v>14</v>
      </c>
      <c r="B23" s="114"/>
      <c r="C23" s="24"/>
      <c r="D23" s="24"/>
      <c r="E23" s="102"/>
      <c r="F23" s="102"/>
      <c r="G23" s="56"/>
      <c r="H23" s="57"/>
      <c r="I23" s="58"/>
      <c r="J23" s="57"/>
      <c r="K23" s="58"/>
      <c r="L23" s="58"/>
      <c r="M23" s="58"/>
      <c r="N23" s="57"/>
      <c r="O23" s="58"/>
      <c r="P23" s="57"/>
      <c r="Q23" s="58"/>
      <c r="R23" s="57"/>
      <c r="S23" s="58"/>
      <c r="T23" s="58"/>
      <c r="U23" s="11"/>
    </row>
    <row r="24" spans="1:23">
      <c r="A24" s="13">
        <v>15</v>
      </c>
      <c r="B24" s="458"/>
      <c r="C24" s="288"/>
      <c r="D24" s="288"/>
      <c r="E24" s="459"/>
      <c r="F24" s="459"/>
      <c r="G24" s="460"/>
      <c r="H24" s="65"/>
      <c r="I24" s="283"/>
      <c r="J24" s="65"/>
      <c r="K24" s="283"/>
      <c r="L24" s="283"/>
      <c r="M24" s="283"/>
      <c r="N24" s="65"/>
      <c r="O24" s="283"/>
      <c r="P24" s="65"/>
      <c r="Q24" s="283"/>
      <c r="R24" s="65"/>
      <c r="S24" s="283"/>
      <c r="T24" s="52"/>
      <c r="U24" s="11"/>
    </row>
    <row r="25" spans="1:23"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367"/>
    </row>
    <row r="26" spans="1:23" s="14" customFormat="1" ht="20.100000000000001" customHeight="1">
      <c r="A26" s="782" t="s">
        <v>17</v>
      </c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  <c r="N26" s="782"/>
      <c r="O26" s="782"/>
      <c r="P26" s="782"/>
      <c r="Q26" s="782"/>
      <c r="R26" s="782"/>
      <c r="S26" s="782"/>
      <c r="T26" s="782"/>
      <c r="U26" s="782"/>
      <c r="V26" s="367"/>
      <c r="W26" s="367"/>
    </row>
    <row r="27" spans="1:23" s="14" customFormat="1" ht="20.100000000000001" customHeight="1">
      <c r="A27" s="15" t="s">
        <v>18</v>
      </c>
      <c r="B27" s="803" t="s">
        <v>19</v>
      </c>
      <c r="C27" s="803"/>
      <c r="D27" s="803"/>
      <c r="E27" s="16"/>
      <c r="F27" s="16"/>
      <c r="G27" s="367"/>
      <c r="H27" s="16"/>
      <c r="I27" s="367"/>
      <c r="J27" s="16"/>
      <c r="K27" s="367"/>
      <c r="L27" s="367"/>
      <c r="M27" s="367"/>
      <c r="N27" s="16"/>
      <c r="O27" s="367"/>
      <c r="P27" s="16"/>
      <c r="Q27" s="367"/>
      <c r="R27" s="16"/>
      <c r="S27" s="367"/>
      <c r="T27" s="367"/>
      <c r="U27" s="367"/>
      <c r="V27" s="367"/>
      <c r="W27" s="367"/>
    </row>
    <row r="28" spans="1:23" s="17" customFormat="1" ht="21.75">
      <c r="B28" s="17" t="s">
        <v>20</v>
      </c>
      <c r="G28" s="18"/>
      <c r="H28" s="16"/>
      <c r="I28" s="19"/>
      <c r="J28" s="16"/>
      <c r="K28" s="19"/>
      <c r="L28" s="19"/>
      <c r="M28" s="19"/>
      <c r="N28" s="16"/>
      <c r="O28" s="19"/>
      <c r="P28" s="16"/>
      <c r="Q28" s="19"/>
      <c r="R28" s="16"/>
      <c r="S28" s="19"/>
      <c r="T28" s="19"/>
    </row>
    <row r="29" spans="1:23">
      <c r="H29" s="54"/>
      <c r="I29" s="55"/>
      <c r="J29" s="54"/>
      <c r="K29" s="55"/>
      <c r="L29" s="55"/>
      <c r="M29" s="55"/>
      <c r="N29" s="54"/>
      <c r="O29" s="55"/>
      <c r="P29" s="54"/>
      <c r="Q29" s="55"/>
      <c r="R29" s="54"/>
      <c r="S29" s="55"/>
      <c r="T29" s="19"/>
    </row>
    <row r="30" spans="1:23">
      <c r="H30" s="57"/>
      <c r="I30" s="58"/>
      <c r="J30" s="57"/>
      <c r="K30" s="58"/>
      <c r="L30" s="58"/>
      <c r="M30" s="58"/>
      <c r="N30" s="57"/>
      <c r="O30" s="58"/>
      <c r="P30" s="57"/>
      <c r="Q30" s="58"/>
      <c r="R30" s="57"/>
      <c r="S30" s="58"/>
      <c r="T30" s="48"/>
    </row>
    <row r="31" spans="1:23">
      <c r="H31" s="57"/>
      <c r="I31" s="58"/>
      <c r="J31" s="57"/>
      <c r="K31" s="58"/>
      <c r="L31" s="58"/>
      <c r="M31" s="58"/>
      <c r="N31" s="57"/>
      <c r="O31" s="58"/>
      <c r="P31" s="57"/>
      <c r="Q31" s="58"/>
      <c r="R31" s="57"/>
      <c r="S31" s="58"/>
      <c r="T31" s="26"/>
    </row>
    <row r="32" spans="1:23">
      <c r="H32" s="57"/>
      <c r="I32" s="48"/>
      <c r="J32" s="57"/>
      <c r="K32" s="48"/>
      <c r="L32" s="48"/>
      <c r="M32" s="48"/>
      <c r="N32" s="57"/>
      <c r="O32" s="48"/>
      <c r="P32" s="57"/>
      <c r="Q32" s="48"/>
      <c r="R32" s="57"/>
      <c r="S32" s="48"/>
      <c r="T32" s="26"/>
    </row>
    <row r="33" spans="8:20">
      <c r="H33" s="57"/>
      <c r="I33" s="48"/>
      <c r="J33" s="57"/>
      <c r="K33" s="48"/>
      <c r="L33" s="48"/>
      <c r="M33" s="48"/>
      <c r="N33" s="57"/>
      <c r="O33" s="48"/>
      <c r="P33" s="57"/>
      <c r="Q33" s="48"/>
      <c r="R33" s="57"/>
      <c r="S33" s="48"/>
      <c r="T33" s="26"/>
    </row>
    <row r="34" spans="8:20">
      <c r="H34" s="57"/>
      <c r="I34" s="48"/>
      <c r="J34" s="57"/>
      <c r="K34" s="48"/>
      <c r="L34" s="48"/>
      <c r="M34" s="48"/>
      <c r="N34" s="57"/>
      <c r="O34" s="48"/>
      <c r="P34" s="57"/>
      <c r="Q34" s="48"/>
      <c r="R34" s="57"/>
      <c r="S34" s="48"/>
      <c r="T34" s="147"/>
    </row>
    <row r="35" spans="8:20">
      <c r="H35" s="57"/>
      <c r="I35" s="48"/>
      <c r="J35" s="57"/>
      <c r="K35" s="48"/>
      <c r="L35" s="48"/>
      <c r="M35" s="48"/>
      <c r="N35" s="57"/>
      <c r="O35" s="48"/>
      <c r="P35" s="57"/>
      <c r="Q35" s="48"/>
      <c r="R35" s="57"/>
      <c r="S35" s="48"/>
      <c r="T35" s="58"/>
    </row>
    <row r="36" spans="8:20">
      <c r="H36" s="57"/>
      <c r="I36" s="48"/>
      <c r="J36" s="57"/>
      <c r="K36" s="48"/>
      <c r="L36" s="48"/>
      <c r="M36" s="48"/>
      <c r="N36" s="57"/>
      <c r="O36" s="48"/>
      <c r="P36" s="57"/>
      <c r="Q36" s="48"/>
      <c r="R36" s="57"/>
      <c r="S36" s="48"/>
      <c r="T36" s="58"/>
    </row>
    <row r="37" spans="8:20">
      <c r="H37" s="57"/>
      <c r="I37" s="48"/>
      <c r="J37" s="57"/>
      <c r="K37" s="48"/>
      <c r="L37" s="48"/>
      <c r="M37" s="48"/>
      <c r="N37" s="57"/>
      <c r="O37" s="48"/>
      <c r="P37" s="57"/>
      <c r="Q37" s="48"/>
      <c r="R37" s="57"/>
      <c r="S37" s="48"/>
      <c r="T37" s="49"/>
    </row>
    <row r="38" spans="8:20">
      <c r="H38" s="57"/>
      <c r="I38" s="48"/>
      <c r="J38" s="57"/>
      <c r="K38" s="48"/>
      <c r="L38" s="48"/>
      <c r="M38" s="48"/>
      <c r="N38" s="57"/>
      <c r="O38" s="48"/>
      <c r="P38" s="57"/>
      <c r="Q38" s="48"/>
      <c r="R38" s="57"/>
      <c r="S38" s="48"/>
      <c r="T38" s="62"/>
    </row>
    <row r="39" spans="8:20">
      <c r="H39" s="57"/>
      <c r="I39" s="48"/>
      <c r="J39" s="57"/>
      <c r="K39" s="48"/>
      <c r="L39" s="48"/>
      <c r="M39" s="48"/>
      <c r="N39" s="57"/>
      <c r="O39" s="48"/>
      <c r="P39" s="57"/>
      <c r="Q39" s="48"/>
      <c r="R39" s="57"/>
      <c r="S39" s="48"/>
    </row>
    <row r="40" spans="8:20">
      <c r="H40" s="57"/>
      <c r="I40" s="48"/>
      <c r="J40" s="57"/>
      <c r="K40" s="48"/>
      <c r="L40" s="48"/>
      <c r="M40" s="48"/>
      <c r="N40" s="57"/>
      <c r="O40" s="48"/>
      <c r="P40" s="57"/>
      <c r="Q40" s="48"/>
      <c r="R40" s="57"/>
      <c r="S40" s="48"/>
      <c r="T40" s="367"/>
    </row>
    <row r="41" spans="8:20">
      <c r="H41" s="57"/>
      <c r="I41" s="48"/>
      <c r="J41" s="57"/>
      <c r="K41" s="48"/>
      <c r="L41" s="48"/>
      <c r="M41" s="48"/>
      <c r="N41" s="57"/>
      <c r="O41" s="48"/>
      <c r="P41" s="57"/>
      <c r="Q41" s="48"/>
      <c r="R41" s="57"/>
      <c r="S41" s="48"/>
      <c r="T41" s="19"/>
    </row>
    <row r="42" spans="8:20">
      <c r="H42" s="57"/>
      <c r="I42" s="48"/>
      <c r="J42" s="57"/>
      <c r="K42" s="48"/>
      <c r="L42" s="48"/>
      <c r="M42" s="48"/>
      <c r="N42" s="57"/>
      <c r="O42" s="48"/>
      <c r="P42" s="57"/>
      <c r="Q42" s="48"/>
      <c r="R42" s="57"/>
      <c r="S42" s="48"/>
      <c r="T42" s="48"/>
    </row>
    <row r="43" spans="8:20">
      <c r="H43" s="57"/>
      <c r="I43" s="48"/>
      <c r="J43" s="57"/>
      <c r="K43" s="48"/>
      <c r="L43" s="48"/>
      <c r="M43" s="48"/>
      <c r="N43" s="57"/>
      <c r="O43" s="48"/>
      <c r="P43" s="57"/>
      <c r="Q43" s="48"/>
      <c r="R43" s="57"/>
      <c r="S43" s="48"/>
      <c r="T43" s="48"/>
    </row>
    <row r="44" spans="8:20">
      <c r="H44" s="65"/>
      <c r="I44" s="59"/>
      <c r="J44" s="65"/>
      <c r="K44" s="59"/>
      <c r="L44" s="59"/>
      <c r="M44" s="59"/>
      <c r="N44" s="65"/>
      <c r="O44" s="59"/>
      <c r="P44" s="65"/>
      <c r="Q44" s="59"/>
      <c r="R44" s="65"/>
      <c r="S44" s="59"/>
      <c r="T44" s="48"/>
    </row>
    <row r="45" spans="8:20">
      <c r="T45" s="48"/>
    </row>
    <row r="46" spans="8:20">
      <c r="T46" s="48"/>
    </row>
    <row r="47" spans="8:20">
      <c r="T47" s="48"/>
    </row>
    <row r="48" spans="8:20">
      <c r="T48" s="48"/>
    </row>
    <row r="49" spans="20:20">
      <c r="T49" s="48"/>
    </row>
    <row r="50" spans="20:20">
      <c r="T50" s="49"/>
    </row>
    <row r="53" spans="20:20">
      <c r="T53" s="367"/>
    </row>
    <row r="54" spans="20:20">
      <c r="T54" s="19"/>
    </row>
  </sheetData>
  <mergeCells count="19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A26:U26"/>
    <mergeCell ref="B27:D27"/>
    <mergeCell ref="G5:G6"/>
    <mergeCell ref="H5:I5"/>
    <mergeCell ref="J5:K5"/>
    <mergeCell ref="L5:M5"/>
    <mergeCell ref="N5:O5"/>
    <mergeCell ref="P5:Q5"/>
    <mergeCell ref="T4:T6"/>
  </mergeCells>
  <printOptions horizontalCentered="1"/>
  <pageMargins left="0.39" right="0.28999999999999998" top="0.38" bottom="0.41" header="0.39370078740157483" footer="0.23622047244094491"/>
  <pageSetup paperSize="9" scale="52" orientation="landscape" r:id="rId1"/>
  <headerFooter alignWithMargins="0">
    <oddFooter>&amp;C&amp;P/&amp;N&amp;R&amp;A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Z67"/>
  <sheetViews>
    <sheetView view="pageBreakPreview" zoomScale="90" zoomScaleNormal="100" zoomScaleSheetLayoutView="90" workbookViewId="0">
      <selection activeCell="F15" sqref="F15"/>
    </sheetView>
  </sheetViews>
  <sheetFormatPr defaultColWidth="8.109375" defaultRowHeight="24"/>
  <cols>
    <col min="1" max="1" width="4.6640625" style="2" customWidth="1"/>
    <col min="2" max="2" width="44.77734375" style="2" customWidth="1"/>
    <col min="3" max="3" width="6" style="2" customWidth="1"/>
    <col min="4" max="4" width="7" style="2" customWidth="1"/>
    <col min="5" max="5" width="9.77734375" style="2" customWidth="1"/>
    <col min="6" max="6" width="11.6640625" style="2" customWidth="1"/>
    <col min="7" max="7" width="10" style="126" customWidth="1"/>
    <col min="8" max="8" width="5.88671875" style="66" customWidth="1"/>
    <col min="9" max="9" width="10.77734375" style="67" customWidth="1"/>
    <col min="10" max="10" width="5.6640625" style="67" customWidth="1"/>
    <col min="11" max="11" width="9.77734375" style="67" customWidth="1"/>
    <col min="12" max="12" width="5.5546875" style="66" customWidth="1"/>
    <col min="13" max="13" width="10.44140625" style="67" customWidth="1"/>
    <col min="14" max="14" width="5.6640625" style="66" customWidth="1"/>
    <col min="15" max="15" width="10.88671875" style="67" customWidth="1"/>
    <col min="16" max="16" width="5.5546875" style="66" customWidth="1"/>
    <col min="17" max="17" width="10" style="67" customWidth="1"/>
    <col min="18" max="18" width="6.33203125" style="66" customWidth="1"/>
    <col min="19" max="19" width="11.44140625" style="67" customWidth="1"/>
    <col min="20" max="20" width="8.77734375" style="67" customWidth="1"/>
    <col min="21" max="21" width="11.77734375" style="2" customWidth="1"/>
    <col min="22" max="22" width="10.33203125" style="2" bestFit="1" customWidth="1"/>
    <col min="23" max="23" width="8.77734375" style="2" bestFit="1" customWidth="1"/>
    <col min="24" max="24" width="12.5546875" style="2" customWidth="1"/>
    <col min="25" max="25" width="19.44140625" style="2" customWidth="1"/>
    <col min="26" max="26" width="13.6640625" style="2" customWidth="1"/>
    <col min="27" max="16384" width="8.109375" style="2"/>
  </cols>
  <sheetData>
    <row r="1" spans="1:26" s="75" customFormat="1" ht="27.75">
      <c r="A1" s="71" t="s">
        <v>640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41</v>
      </c>
      <c r="U1" s="73"/>
    </row>
    <row r="2" spans="1:26" s="75" customFormat="1" ht="27.75">
      <c r="A2" s="789" t="s">
        <v>565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6"/>
      <c r="U2" s="76"/>
    </row>
    <row r="3" spans="1:26" s="4" customFormat="1">
      <c r="A3" s="3"/>
      <c r="G3" s="77"/>
      <c r="H3" s="35"/>
      <c r="I3" s="5"/>
      <c r="J3" s="5"/>
      <c r="K3" s="5"/>
      <c r="L3" s="35"/>
      <c r="M3" s="5"/>
      <c r="N3" s="35"/>
      <c r="O3" s="5"/>
      <c r="P3" s="35"/>
      <c r="Q3" s="35"/>
      <c r="R3" s="36"/>
      <c r="S3" s="5"/>
      <c r="T3" s="5"/>
    </row>
    <row r="4" spans="1:26" s="6" customFormat="1" ht="24" customHeight="1">
      <c r="A4" s="801" t="s">
        <v>1</v>
      </c>
      <c r="B4" s="792" t="s">
        <v>2</v>
      </c>
      <c r="C4" s="794" t="s">
        <v>641</v>
      </c>
      <c r="D4" s="795"/>
      <c r="E4" s="795"/>
      <c r="F4" s="795"/>
      <c r="G4" s="796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8" t="s">
        <v>4</v>
      </c>
    </row>
    <row r="5" spans="1:26" s="6" customFormat="1" ht="24" customHeight="1">
      <c r="A5" s="801"/>
      <c r="B5" s="792"/>
      <c r="C5" s="797" t="s">
        <v>43</v>
      </c>
      <c r="D5" s="797" t="s">
        <v>44</v>
      </c>
      <c r="E5" s="799" t="s">
        <v>45</v>
      </c>
      <c r="F5" s="797" t="s">
        <v>46</v>
      </c>
      <c r="G5" s="783" t="s">
        <v>642</v>
      </c>
      <c r="H5" s="785">
        <v>2566</v>
      </c>
      <c r="I5" s="785"/>
      <c r="J5" s="786">
        <v>2567</v>
      </c>
      <c r="K5" s="787"/>
      <c r="L5" s="785">
        <v>2568</v>
      </c>
      <c r="M5" s="785"/>
      <c r="N5" s="785">
        <v>2569</v>
      </c>
      <c r="O5" s="785"/>
      <c r="P5" s="785">
        <v>2570</v>
      </c>
      <c r="Q5" s="785"/>
      <c r="R5" s="785" t="s">
        <v>5</v>
      </c>
      <c r="S5" s="785"/>
      <c r="T5" s="788"/>
    </row>
    <row r="6" spans="1:26" s="6" customFormat="1" ht="68.25" customHeight="1">
      <c r="A6" s="802"/>
      <c r="B6" s="793"/>
      <c r="C6" s="798"/>
      <c r="D6" s="798"/>
      <c r="E6" s="800"/>
      <c r="F6" s="798"/>
      <c r="G6" s="78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88"/>
    </row>
    <row r="7" spans="1:26" s="38" customFormat="1">
      <c r="A7" s="39" t="s">
        <v>37</v>
      </c>
      <c r="B7" s="187"/>
      <c r="C7" s="149"/>
      <c r="D7" s="149"/>
      <c r="E7" s="150"/>
      <c r="F7" s="151">
        <f>F8+F35</f>
        <v>3210400</v>
      </c>
      <c r="G7" s="151">
        <f>G8+G35</f>
        <v>3210400</v>
      </c>
      <c r="H7" s="42">
        <f t="shared" ref="H7:O7" si="0">H9+H35</f>
        <v>0</v>
      </c>
      <c r="I7" s="42">
        <f t="shared" si="0"/>
        <v>12051950</v>
      </c>
      <c r="J7" s="42">
        <f t="shared" si="0"/>
        <v>0</v>
      </c>
      <c r="K7" s="42">
        <f t="shared" si="0"/>
        <v>7552798</v>
      </c>
      <c r="L7" s="42">
        <f t="shared" si="0"/>
        <v>0</v>
      </c>
      <c r="M7" s="42">
        <f t="shared" si="0"/>
        <v>6711254</v>
      </c>
      <c r="N7" s="42">
        <f t="shared" si="0"/>
        <v>0</v>
      </c>
      <c r="O7" s="42">
        <f t="shared" si="0"/>
        <v>4472510</v>
      </c>
      <c r="P7" s="41"/>
      <c r="Q7" s="42">
        <f>Q9+Q35</f>
        <v>0</v>
      </c>
      <c r="R7" s="42">
        <f>R9+R35</f>
        <v>0</v>
      </c>
      <c r="S7" s="42">
        <f>S9+S35</f>
        <v>30788512</v>
      </c>
      <c r="T7" s="41"/>
      <c r="U7" s="43">
        <f>U9+U35</f>
        <v>30788512</v>
      </c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47</v>
      </c>
      <c r="B8" s="8"/>
      <c r="C8" s="87"/>
      <c r="D8" s="87"/>
      <c r="E8" s="88"/>
      <c r="F8" s="89">
        <f>F9</f>
        <v>3210400</v>
      </c>
      <c r="G8" s="89">
        <f t="shared" ref="G8" si="1">G9</f>
        <v>3210400</v>
      </c>
      <c r="H8" s="364">
        <f t="shared" ref="H8:S8" si="2">H9</f>
        <v>0</v>
      </c>
      <c r="I8" s="364">
        <f t="shared" si="2"/>
        <v>12051950</v>
      </c>
      <c r="J8" s="364">
        <f t="shared" si="2"/>
        <v>0</v>
      </c>
      <c r="K8" s="364">
        <f t="shared" si="2"/>
        <v>7552798</v>
      </c>
      <c r="L8" s="364">
        <f t="shared" si="2"/>
        <v>0</v>
      </c>
      <c r="M8" s="364">
        <f t="shared" si="2"/>
        <v>6711254</v>
      </c>
      <c r="N8" s="364">
        <f t="shared" si="2"/>
        <v>0</v>
      </c>
      <c r="O8" s="364">
        <f>O9</f>
        <v>1490510</v>
      </c>
      <c r="P8" s="45"/>
      <c r="Q8" s="364">
        <f>Q9</f>
        <v>0</v>
      </c>
      <c r="R8" s="364">
        <f t="shared" si="2"/>
        <v>0</v>
      </c>
      <c r="S8" s="364">
        <f t="shared" si="2"/>
        <v>27806512</v>
      </c>
      <c r="T8" s="45"/>
      <c r="X8" s="47"/>
    </row>
    <row r="9" spans="1:26" s="1" customFormat="1">
      <c r="A9" s="141" t="s">
        <v>139</v>
      </c>
      <c r="B9" s="181"/>
      <c r="C9" s="154"/>
      <c r="D9" s="154"/>
      <c r="E9" s="156"/>
      <c r="F9" s="156">
        <f>SUM(F10:F10)</f>
        <v>3210400</v>
      </c>
      <c r="G9" s="157">
        <f>SUM(G10:G10)</f>
        <v>3210400</v>
      </c>
      <c r="H9" s="98">
        <f t="shared" ref="H9:O9" si="3">SUM(H10:H29)</f>
        <v>0</v>
      </c>
      <c r="I9" s="98">
        <f t="shared" si="3"/>
        <v>12051950</v>
      </c>
      <c r="J9" s="98">
        <f t="shared" si="3"/>
        <v>0</v>
      </c>
      <c r="K9" s="98">
        <f t="shared" si="3"/>
        <v>7552798</v>
      </c>
      <c r="L9" s="98">
        <f t="shared" si="3"/>
        <v>0</v>
      </c>
      <c r="M9" s="98">
        <f t="shared" si="3"/>
        <v>6711254</v>
      </c>
      <c r="N9" s="98">
        <f t="shared" si="3"/>
        <v>0</v>
      </c>
      <c r="O9" s="98">
        <f t="shared" si="3"/>
        <v>1490510</v>
      </c>
      <c r="P9" s="97"/>
      <c r="Q9" s="98">
        <f>SUM(Q10:Q29)</f>
        <v>0</v>
      </c>
      <c r="R9" s="98">
        <f>SUM(R10:R29)</f>
        <v>0</v>
      </c>
      <c r="S9" s="98">
        <f>I9+K9+M9+O9+Q9</f>
        <v>27806512</v>
      </c>
      <c r="T9" s="97"/>
      <c r="U9" s="224">
        <f>SUM(S11:S29)</f>
        <v>27806512</v>
      </c>
    </row>
    <row r="10" spans="1:26" s="192" customFormat="1">
      <c r="A10" s="188">
        <v>1</v>
      </c>
      <c r="B10" s="189" t="s">
        <v>584</v>
      </c>
      <c r="C10" s="188">
        <v>1</v>
      </c>
      <c r="D10" s="188" t="s">
        <v>49</v>
      </c>
      <c r="E10" s="190">
        <v>3210400</v>
      </c>
      <c r="F10" s="190">
        <v>3210400</v>
      </c>
      <c r="G10" s="461">
        <v>3210400</v>
      </c>
      <c r="H10" s="462"/>
      <c r="I10" s="279"/>
      <c r="J10" s="279"/>
      <c r="K10" s="279"/>
      <c r="L10" s="462"/>
      <c r="M10" s="279"/>
      <c r="N10" s="462"/>
      <c r="O10" s="279"/>
      <c r="P10" s="462"/>
      <c r="Q10" s="279"/>
      <c r="R10" s="462"/>
      <c r="S10" s="462"/>
      <c r="T10" s="463"/>
      <c r="U10" s="191"/>
    </row>
    <row r="11" spans="1:26" s="12" customFormat="1" ht="48">
      <c r="A11" s="121">
        <v>7</v>
      </c>
      <c r="B11" s="170" t="s">
        <v>140</v>
      </c>
      <c r="C11" s="394"/>
      <c r="D11" s="469"/>
      <c r="E11" s="395"/>
      <c r="F11" s="395"/>
      <c r="G11" s="396"/>
      <c r="H11" s="390" t="s">
        <v>51</v>
      </c>
      <c r="I11" s="466">
        <v>9500000</v>
      </c>
      <c r="J11" s="467"/>
      <c r="K11" s="467"/>
      <c r="L11" s="375"/>
      <c r="M11" s="467"/>
      <c r="N11" s="375"/>
      <c r="O11" s="467"/>
      <c r="P11" s="375"/>
      <c r="Q11" s="470"/>
      <c r="R11" s="390" t="s">
        <v>51</v>
      </c>
      <c r="S11" s="468">
        <f>I11</f>
        <v>9500000</v>
      </c>
      <c r="T11" s="390">
        <v>3</v>
      </c>
      <c r="U11" s="11"/>
    </row>
    <row r="12" spans="1:26" s="12" customFormat="1" ht="48">
      <c r="A12" s="121">
        <v>8</v>
      </c>
      <c r="B12" s="170" t="s">
        <v>141</v>
      </c>
      <c r="C12" s="394"/>
      <c r="D12" s="469"/>
      <c r="E12" s="395"/>
      <c r="F12" s="395"/>
      <c r="G12" s="396"/>
      <c r="H12" s="375"/>
      <c r="I12" s="467"/>
      <c r="J12" s="390" t="s">
        <v>51</v>
      </c>
      <c r="K12" s="466">
        <v>5850000</v>
      </c>
      <c r="L12" s="375"/>
      <c r="M12" s="467"/>
      <c r="N12" s="375"/>
      <c r="O12" s="467"/>
      <c r="P12" s="375"/>
      <c r="Q12" s="471"/>
      <c r="R12" s="390" t="s">
        <v>51</v>
      </c>
      <c r="S12" s="468">
        <f>K12</f>
        <v>5850000</v>
      </c>
      <c r="T12" s="390">
        <v>3</v>
      </c>
      <c r="U12" s="11"/>
    </row>
    <row r="13" spans="1:26" s="12" customFormat="1" ht="45.75" customHeight="1">
      <c r="A13" s="121">
        <v>9</v>
      </c>
      <c r="B13" s="170" t="s">
        <v>142</v>
      </c>
      <c r="C13" s="394"/>
      <c r="D13" s="469"/>
      <c r="E13" s="395"/>
      <c r="F13" s="395"/>
      <c r="G13" s="396"/>
      <c r="H13" s="375"/>
      <c r="I13" s="467"/>
      <c r="J13" s="467"/>
      <c r="K13" s="467"/>
      <c r="L13" s="390" t="s">
        <v>51</v>
      </c>
      <c r="M13" s="470">
        <v>5114600</v>
      </c>
      <c r="N13" s="375"/>
      <c r="O13" s="467"/>
      <c r="P13" s="375"/>
      <c r="Q13" s="471"/>
      <c r="R13" s="390" t="s">
        <v>51</v>
      </c>
      <c r="S13" s="468">
        <f>M13</f>
        <v>5114600</v>
      </c>
      <c r="T13" s="390">
        <v>3</v>
      </c>
      <c r="U13" s="11"/>
    </row>
    <row r="14" spans="1:26" s="12" customFormat="1" ht="48">
      <c r="A14" s="121">
        <v>10</v>
      </c>
      <c r="B14" s="170" t="s">
        <v>143</v>
      </c>
      <c r="C14" s="394"/>
      <c r="D14" s="469"/>
      <c r="E14" s="395"/>
      <c r="F14" s="395"/>
      <c r="G14" s="396"/>
      <c r="H14" s="390" t="s">
        <v>144</v>
      </c>
      <c r="I14" s="472">
        <v>207580</v>
      </c>
      <c r="J14" s="467"/>
      <c r="K14" s="467"/>
      <c r="L14" s="390"/>
      <c r="M14" s="470"/>
      <c r="N14" s="375"/>
      <c r="O14" s="467"/>
      <c r="P14" s="375"/>
      <c r="Q14" s="471"/>
      <c r="R14" s="390" t="s">
        <v>144</v>
      </c>
      <c r="S14" s="472">
        <f>I14</f>
        <v>207580</v>
      </c>
      <c r="T14" s="390">
        <v>3</v>
      </c>
      <c r="U14" s="11"/>
    </row>
    <row r="15" spans="1:26" s="12" customFormat="1" ht="48">
      <c r="A15" s="121">
        <v>11</v>
      </c>
      <c r="B15" s="170" t="s">
        <v>145</v>
      </c>
      <c r="C15" s="394"/>
      <c r="D15" s="469"/>
      <c r="E15" s="395"/>
      <c r="F15" s="395"/>
      <c r="G15" s="396"/>
      <c r="H15" s="390" t="s">
        <v>146</v>
      </c>
      <c r="I15" s="466">
        <v>1819000</v>
      </c>
      <c r="J15" s="467"/>
      <c r="K15" s="467"/>
      <c r="L15" s="390"/>
      <c r="M15" s="470"/>
      <c r="N15" s="375"/>
      <c r="O15" s="467"/>
      <c r="P15" s="375"/>
      <c r="Q15" s="471"/>
      <c r="R15" s="390" t="s">
        <v>146</v>
      </c>
      <c r="S15" s="468">
        <f>I15</f>
        <v>1819000</v>
      </c>
      <c r="T15" s="390">
        <v>3</v>
      </c>
      <c r="U15" s="11"/>
    </row>
    <row r="16" spans="1:26" s="12" customFormat="1">
      <c r="A16" s="121">
        <v>12</v>
      </c>
      <c r="B16" s="170" t="s">
        <v>147</v>
      </c>
      <c r="C16" s="394"/>
      <c r="D16" s="469"/>
      <c r="E16" s="395"/>
      <c r="F16" s="395"/>
      <c r="G16" s="396"/>
      <c r="H16" s="390" t="s">
        <v>148</v>
      </c>
      <c r="I16" s="472">
        <v>303880</v>
      </c>
      <c r="J16" s="467"/>
      <c r="K16" s="467"/>
      <c r="L16" s="390"/>
      <c r="M16" s="470"/>
      <c r="N16" s="375"/>
      <c r="O16" s="467"/>
      <c r="P16" s="375"/>
      <c r="Q16" s="471"/>
      <c r="R16" s="390" t="s">
        <v>148</v>
      </c>
      <c r="S16" s="472">
        <f>I16</f>
        <v>303880</v>
      </c>
      <c r="T16" s="390">
        <v>3</v>
      </c>
      <c r="U16" s="11"/>
    </row>
    <row r="17" spans="1:21" s="12" customFormat="1">
      <c r="A17" s="121">
        <v>13</v>
      </c>
      <c r="B17" s="170" t="s">
        <v>149</v>
      </c>
      <c r="C17" s="394"/>
      <c r="D17" s="469"/>
      <c r="E17" s="395"/>
      <c r="F17" s="395"/>
      <c r="G17" s="396"/>
      <c r="H17" s="390" t="s">
        <v>150</v>
      </c>
      <c r="I17" s="472">
        <v>221490</v>
      </c>
      <c r="J17" s="467"/>
      <c r="K17" s="467"/>
      <c r="L17" s="390"/>
      <c r="M17" s="470"/>
      <c r="N17" s="375"/>
      <c r="O17" s="467"/>
      <c r="P17" s="375"/>
      <c r="Q17" s="471"/>
      <c r="R17" s="390" t="s">
        <v>150</v>
      </c>
      <c r="S17" s="472">
        <f>I17</f>
        <v>221490</v>
      </c>
      <c r="T17" s="390">
        <v>3</v>
      </c>
      <c r="U17" s="11"/>
    </row>
    <row r="18" spans="1:21" s="12" customFormat="1">
      <c r="A18" s="121">
        <v>14</v>
      </c>
      <c r="B18" s="170" t="s">
        <v>143</v>
      </c>
      <c r="C18" s="394"/>
      <c r="D18" s="469"/>
      <c r="E18" s="395"/>
      <c r="F18" s="395"/>
      <c r="G18" s="396"/>
      <c r="H18" s="390"/>
      <c r="I18" s="472"/>
      <c r="J18" s="390" t="s">
        <v>150</v>
      </c>
      <c r="K18" s="466">
        <v>207580</v>
      </c>
      <c r="L18" s="390"/>
      <c r="M18" s="470"/>
      <c r="N18" s="375"/>
      <c r="O18" s="467"/>
      <c r="P18" s="375"/>
      <c r="Q18" s="471"/>
      <c r="R18" s="390" t="s">
        <v>150</v>
      </c>
      <c r="S18" s="468">
        <f>K18</f>
        <v>207580</v>
      </c>
      <c r="T18" s="390">
        <v>3</v>
      </c>
      <c r="U18" s="11"/>
    </row>
    <row r="19" spans="1:21" s="12" customFormat="1" ht="48">
      <c r="A19" s="121">
        <v>15</v>
      </c>
      <c r="B19" s="170" t="s">
        <v>151</v>
      </c>
      <c r="C19" s="394"/>
      <c r="D19" s="469"/>
      <c r="E19" s="395"/>
      <c r="F19" s="395"/>
      <c r="G19" s="396"/>
      <c r="H19" s="390"/>
      <c r="I19" s="472"/>
      <c r="J19" s="390" t="s">
        <v>152</v>
      </c>
      <c r="K19" s="493">
        <v>1091400</v>
      </c>
      <c r="L19" s="390"/>
      <c r="M19" s="470"/>
      <c r="N19" s="375"/>
      <c r="O19" s="467"/>
      <c r="P19" s="375"/>
      <c r="Q19" s="471"/>
      <c r="R19" s="390" t="s">
        <v>152</v>
      </c>
      <c r="S19" s="472">
        <f>K19</f>
        <v>1091400</v>
      </c>
      <c r="T19" s="390">
        <v>3</v>
      </c>
      <c r="U19" s="11"/>
    </row>
    <row r="20" spans="1:21" s="12" customFormat="1">
      <c r="A20" s="121">
        <v>16</v>
      </c>
      <c r="B20" s="170" t="s">
        <v>147</v>
      </c>
      <c r="C20" s="394"/>
      <c r="D20" s="469"/>
      <c r="E20" s="395"/>
      <c r="F20" s="395"/>
      <c r="G20" s="396"/>
      <c r="H20" s="390"/>
      <c r="I20" s="472"/>
      <c r="J20" s="390" t="s">
        <v>153</v>
      </c>
      <c r="K20" s="495">
        <v>182328</v>
      </c>
      <c r="L20" s="390"/>
      <c r="M20" s="470"/>
      <c r="N20" s="375"/>
      <c r="O20" s="467"/>
      <c r="P20" s="375"/>
      <c r="Q20" s="471"/>
      <c r="R20" s="390" t="s">
        <v>153</v>
      </c>
      <c r="S20" s="468">
        <f>K20</f>
        <v>182328</v>
      </c>
      <c r="T20" s="390">
        <v>3</v>
      </c>
      <c r="U20" s="11"/>
    </row>
    <row r="21" spans="1:21" s="12" customFormat="1">
      <c r="A21" s="13">
        <v>17</v>
      </c>
      <c r="B21" s="172" t="s">
        <v>149</v>
      </c>
      <c r="C21" s="399"/>
      <c r="D21" s="473"/>
      <c r="E21" s="400"/>
      <c r="F21" s="400"/>
      <c r="G21" s="401"/>
      <c r="H21" s="403"/>
      <c r="I21" s="475"/>
      <c r="J21" s="403" t="s">
        <v>150</v>
      </c>
      <c r="K21" s="496">
        <v>221490</v>
      </c>
      <c r="L21" s="403"/>
      <c r="M21" s="476"/>
      <c r="N21" s="377"/>
      <c r="O21" s="477"/>
      <c r="P21" s="377"/>
      <c r="Q21" s="474"/>
      <c r="R21" s="403" t="s">
        <v>150</v>
      </c>
      <c r="S21" s="475">
        <f>K21</f>
        <v>221490</v>
      </c>
      <c r="T21" s="403">
        <v>3</v>
      </c>
      <c r="U21" s="11"/>
    </row>
    <row r="22" spans="1:21" s="12" customFormat="1" ht="48">
      <c r="A22" s="173">
        <v>18</v>
      </c>
      <c r="B22" s="174" t="s">
        <v>143</v>
      </c>
      <c r="C22" s="478"/>
      <c r="D22" s="479"/>
      <c r="E22" s="480"/>
      <c r="F22" s="480"/>
      <c r="G22" s="481"/>
      <c r="H22" s="484"/>
      <c r="I22" s="485"/>
      <c r="J22" s="484"/>
      <c r="K22" s="393"/>
      <c r="L22" s="484" t="s">
        <v>144</v>
      </c>
      <c r="M22" s="486">
        <v>207580</v>
      </c>
      <c r="N22" s="482"/>
      <c r="O22" s="487"/>
      <c r="P22" s="482"/>
      <c r="Q22" s="483"/>
      <c r="R22" s="484" t="s">
        <v>144</v>
      </c>
      <c r="S22" s="488">
        <f>M22</f>
        <v>207580</v>
      </c>
      <c r="T22" s="484">
        <v>3</v>
      </c>
      <c r="U22" s="11"/>
    </row>
    <row r="23" spans="1:21" s="12" customFormat="1" ht="48">
      <c r="A23" s="121">
        <v>19</v>
      </c>
      <c r="B23" s="170" t="s">
        <v>145</v>
      </c>
      <c r="C23" s="394"/>
      <c r="D23" s="469"/>
      <c r="E23" s="395"/>
      <c r="F23" s="395"/>
      <c r="G23" s="396"/>
      <c r="H23" s="390"/>
      <c r="I23" s="472"/>
      <c r="J23" s="390"/>
      <c r="K23" s="466"/>
      <c r="L23" s="390" t="s">
        <v>154</v>
      </c>
      <c r="M23" s="493">
        <v>1000450</v>
      </c>
      <c r="N23" s="375"/>
      <c r="O23" s="467"/>
      <c r="P23" s="375"/>
      <c r="Q23" s="471"/>
      <c r="R23" s="390" t="s">
        <v>154</v>
      </c>
      <c r="S23" s="472">
        <f>M23</f>
        <v>1000450</v>
      </c>
      <c r="T23" s="390">
        <v>3</v>
      </c>
      <c r="U23" s="11"/>
    </row>
    <row r="24" spans="1:21" s="12" customFormat="1">
      <c r="A24" s="121">
        <v>20</v>
      </c>
      <c r="B24" s="170" t="s">
        <v>147</v>
      </c>
      <c r="C24" s="394"/>
      <c r="D24" s="469"/>
      <c r="E24" s="395"/>
      <c r="F24" s="395"/>
      <c r="G24" s="396"/>
      <c r="H24" s="390"/>
      <c r="I24" s="472"/>
      <c r="J24" s="390"/>
      <c r="K24" s="466"/>
      <c r="L24" s="390" t="s">
        <v>155</v>
      </c>
      <c r="M24" s="494">
        <v>167134</v>
      </c>
      <c r="N24" s="375"/>
      <c r="O24" s="467"/>
      <c r="P24" s="375"/>
      <c r="Q24" s="471"/>
      <c r="R24" s="390" t="s">
        <v>155</v>
      </c>
      <c r="S24" s="472">
        <f>M24</f>
        <v>167134</v>
      </c>
      <c r="T24" s="390">
        <v>3</v>
      </c>
      <c r="U24" s="11"/>
    </row>
    <row r="25" spans="1:21" s="12" customFormat="1">
      <c r="A25" s="121">
        <v>21</v>
      </c>
      <c r="B25" s="170" t="s">
        <v>149</v>
      </c>
      <c r="C25" s="394"/>
      <c r="D25" s="469"/>
      <c r="E25" s="395"/>
      <c r="F25" s="395"/>
      <c r="G25" s="396"/>
      <c r="H25" s="390"/>
      <c r="I25" s="472"/>
      <c r="J25" s="390"/>
      <c r="K25" s="466"/>
      <c r="L25" s="390" t="s">
        <v>150</v>
      </c>
      <c r="M25" s="489">
        <v>221490</v>
      </c>
      <c r="N25" s="375"/>
      <c r="O25" s="467"/>
      <c r="P25" s="375"/>
      <c r="Q25" s="471"/>
      <c r="R25" s="390" t="s">
        <v>150</v>
      </c>
      <c r="S25" s="472">
        <f>M25</f>
        <v>221490</v>
      </c>
      <c r="T25" s="390">
        <v>3</v>
      </c>
      <c r="U25" s="11"/>
    </row>
    <row r="26" spans="1:21" s="12" customFormat="1" ht="48">
      <c r="A26" s="121">
        <v>22</v>
      </c>
      <c r="B26" s="170" t="s">
        <v>143</v>
      </c>
      <c r="C26" s="394"/>
      <c r="D26" s="469"/>
      <c r="E26" s="395"/>
      <c r="F26" s="395"/>
      <c r="G26" s="396"/>
      <c r="H26" s="390"/>
      <c r="I26" s="472"/>
      <c r="J26" s="390"/>
      <c r="K26" s="466"/>
      <c r="L26" s="390"/>
      <c r="M26" s="470"/>
      <c r="N26" s="390" t="s">
        <v>144</v>
      </c>
      <c r="O26" s="466">
        <v>207580</v>
      </c>
      <c r="P26" s="375"/>
      <c r="Q26" s="471"/>
      <c r="R26" s="390" t="s">
        <v>144</v>
      </c>
      <c r="S26" s="468">
        <f>O26</f>
        <v>207580</v>
      </c>
      <c r="T26" s="390">
        <v>3</v>
      </c>
      <c r="U26" s="11"/>
    </row>
    <row r="27" spans="1:21" s="12" customFormat="1" ht="48">
      <c r="A27" s="121">
        <v>23</v>
      </c>
      <c r="B27" s="170" t="s">
        <v>145</v>
      </c>
      <c r="C27" s="394"/>
      <c r="D27" s="469"/>
      <c r="E27" s="395"/>
      <c r="F27" s="395"/>
      <c r="G27" s="396"/>
      <c r="H27" s="390"/>
      <c r="I27" s="472"/>
      <c r="J27" s="390"/>
      <c r="K27" s="466"/>
      <c r="L27" s="390"/>
      <c r="M27" s="470"/>
      <c r="N27" s="390" t="s">
        <v>144</v>
      </c>
      <c r="O27" s="472">
        <v>909500</v>
      </c>
      <c r="P27" s="375"/>
      <c r="Q27" s="471"/>
      <c r="R27" s="390" t="s">
        <v>144</v>
      </c>
      <c r="S27" s="472">
        <f>O27</f>
        <v>909500</v>
      </c>
      <c r="T27" s="390">
        <v>3</v>
      </c>
      <c r="U27" s="11"/>
    </row>
    <row r="28" spans="1:21" s="12" customFormat="1">
      <c r="A28" s="121">
        <v>24</v>
      </c>
      <c r="B28" s="170" t="s">
        <v>147</v>
      </c>
      <c r="C28" s="394"/>
      <c r="D28" s="469"/>
      <c r="E28" s="395"/>
      <c r="F28" s="395"/>
      <c r="G28" s="396"/>
      <c r="H28" s="390"/>
      <c r="I28" s="472"/>
      <c r="J28" s="390"/>
      <c r="K28" s="466"/>
      <c r="L28" s="390"/>
      <c r="M28" s="470"/>
      <c r="N28" s="390" t="s">
        <v>156</v>
      </c>
      <c r="O28" s="472">
        <v>151940</v>
      </c>
      <c r="P28" s="375"/>
      <c r="Q28" s="471"/>
      <c r="R28" s="390" t="s">
        <v>156</v>
      </c>
      <c r="S28" s="472">
        <f>O28</f>
        <v>151940</v>
      </c>
      <c r="T28" s="390">
        <v>3</v>
      </c>
      <c r="U28" s="11"/>
    </row>
    <row r="29" spans="1:21" s="12" customFormat="1">
      <c r="A29" s="121">
        <v>25</v>
      </c>
      <c r="B29" s="170" t="s">
        <v>149</v>
      </c>
      <c r="C29" s="394"/>
      <c r="D29" s="469"/>
      <c r="E29" s="395"/>
      <c r="F29" s="395"/>
      <c r="G29" s="396"/>
      <c r="H29" s="390"/>
      <c r="I29" s="472"/>
      <c r="J29" s="390"/>
      <c r="K29" s="466"/>
      <c r="L29" s="390"/>
      <c r="M29" s="470"/>
      <c r="N29" s="390" t="s">
        <v>150</v>
      </c>
      <c r="O29" s="496">
        <v>221490</v>
      </c>
      <c r="P29" s="375"/>
      <c r="Q29" s="471"/>
      <c r="R29" s="390" t="s">
        <v>150</v>
      </c>
      <c r="S29" s="472">
        <f>O29</f>
        <v>221490</v>
      </c>
      <c r="T29" s="390">
        <v>3</v>
      </c>
      <c r="U29" s="11"/>
    </row>
    <row r="30" spans="1:21" s="12" customFormat="1">
      <c r="A30" s="121">
        <v>26</v>
      </c>
      <c r="B30" s="170"/>
      <c r="C30" s="394"/>
      <c r="D30" s="469"/>
      <c r="E30" s="395"/>
      <c r="F30" s="395"/>
      <c r="G30" s="396"/>
      <c r="H30" s="390"/>
      <c r="I30" s="472"/>
      <c r="J30" s="390"/>
      <c r="K30" s="466"/>
      <c r="L30" s="390"/>
      <c r="M30" s="489"/>
      <c r="N30" s="375"/>
      <c r="O30" s="372"/>
      <c r="P30" s="375"/>
      <c r="Q30" s="471"/>
      <c r="R30" s="390"/>
      <c r="S30" s="472"/>
      <c r="T30" s="390"/>
      <c r="U30" s="11"/>
    </row>
    <row r="31" spans="1:21" s="12" customFormat="1">
      <c r="A31" s="121">
        <v>27</v>
      </c>
      <c r="B31" s="170"/>
      <c r="C31" s="394"/>
      <c r="D31" s="469"/>
      <c r="E31" s="395"/>
      <c r="F31" s="395"/>
      <c r="G31" s="396"/>
      <c r="H31" s="390"/>
      <c r="I31" s="472"/>
      <c r="J31" s="390"/>
      <c r="K31" s="466"/>
      <c r="L31" s="390"/>
      <c r="M31" s="470"/>
      <c r="N31" s="390"/>
      <c r="O31" s="495"/>
      <c r="P31" s="375"/>
      <c r="Q31" s="471"/>
      <c r="R31" s="390"/>
      <c r="S31" s="468"/>
      <c r="T31" s="390"/>
      <c r="U31" s="11"/>
    </row>
    <row r="32" spans="1:21" s="12" customFormat="1">
      <c r="A32" s="121">
        <v>28</v>
      </c>
      <c r="B32" s="170"/>
      <c r="C32" s="394"/>
      <c r="D32" s="469"/>
      <c r="E32" s="395"/>
      <c r="F32" s="395"/>
      <c r="G32" s="396"/>
      <c r="H32" s="390"/>
      <c r="I32" s="472"/>
      <c r="J32" s="390"/>
      <c r="K32" s="466"/>
      <c r="L32" s="390"/>
      <c r="M32" s="470"/>
      <c r="N32" s="390"/>
      <c r="O32" s="540"/>
      <c r="P32" s="375"/>
      <c r="Q32" s="471"/>
      <c r="R32" s="390"/>
      <c r="S32" s="472"/>
      <c r="T32" s="390"/>
      <c r="U32" s="11"/>
    </row>
    <row r="33" spans="1:23" s="12" customFormat="1">
      <c r="A33" s="121">
        <v>29</v>
      </c>
      <c r="B33" s="170"/>
      <c r="C33" s="394"/>
      <c r="D33" s="469"/>
      <c r="E33" s="395"/>
      <c r="F33" s="395"/>
      <c r="G33" s="396"/>
      <c r="H33" s="390"/>
      <c r="I33" s="472"/>
      <c r="J33" s="390"/>
      <c r="K33" s="466"/>
      <c r="L33" s="390"/>
      <c r="M33" s="470"/>
      <c r="N33" s="390"/>
      <c r="O33" s="540"/>
      <c r="P33" s="375"/>
      <c r="Q33" s="471"/>
      <c r="R33" s="390"/>
      <c r="S33" s="472"/>
      <c r="T33" s="390"/>
      <c r="U33" s="11"/>
    </row>
    <row r="34" spans="1:23" s="12" customFormat="1">
      <c r="A34" s="121">
        <v>30</v>
      </c>
      <c r="B34" s="170"/>
      <c r="C34" s="394"/>
      <c r="D34" s="469"/>
      <c r="E34" s="395"/>
      <c r="F34" s="395"/>
      <c r="G34" s="396"/>
      <c r="H34" s="390"/>
      <c r="I34" s="472"/>
      <c r="J34" s="390"/>
      <c r="K34" s="466"/>
      <c r="L34" s="390"/>
      <c r="M34" s="470"/>
      <c r="N34" s="390"/>
      <c r="O34" s="489"/>
      <c r="P34" s="375"/>
      <c r="Q34" s="471"/>
      <c r="R34" s="390"/>
      <c r="S34" s="472"/>
      <c r="T34" s="390"/>
      <c r="U34" s="11"/>
    </row>
    <row r="35" spans="1:23" s="180" customFormat="1" ht="27" customHeight="1">
      <c r="A35" s="175" t="s">
        <v>157</v>
      </c>
      <c r="B35" s="176"/>
      <c r="C35" s="177"/>
      <c r="D35" s="177"/>
      <c r="E35" s="178"/>
      <c r="F35" s="182">
        <f>SUM(F36:F37)</f>
        <v>0</v>
      </c>
      <c r="G35" s="182">
        <f>SUM(G36:G37)</f>
        <v>0</v>
      </c>
      <c r="H35" s="184">
        <f t="shared" ref="H35:O35" si="4">SUM(H36:H36)</f>
        <v>0</v>
      </c>
      <c r="I35" s="184">
        <f t="shared" si="4"/>
        <v>0</v>
      </c>
      <c r="J35" s="184">
        <f t="shared" si="4"/>
        <v>0</v>
      </c>
      <c r="K35" s="184">
        <f t="shared" si="4"/>
        <v>0</v>
      </c>
      <c r="L35" s="184">
        <f t="shared" si="4"/>
        <v>0</v>
      </c>
      <c r="M35" s="184">
        <f t="shared" si="4"/>
        <v>0</v>
      </c>
      <c r="N35" s="184">
        <f t="shared" si="4"/>
        <v>0</v>
      </c>
      <c r="O35" s="186">
        <f t="shared" si="4"/>
        <v>2982000</v>
      </c>
      <c r="P35" s="183"/>
      <c r="Q35" s="184">
        <f>SUM(Q36:Q36)</f>
        <v>0</v>
      </c>
      <c r="R35" s="186">
        <f>SUM(R36:R36)</f>
        <v>0</v>
      </c>
      <c r="S35" s="186">
        <f>SUM(S36:S36)</f>
        <v>2982000</v>
      </c>
      <c r="T35" s="185"/>
      <c r="U35" s="224">
        <f>SUM(S36:S36)</f>
        <v>2982000</v>
      </c>
      <c r="V35" s="179"/>
    </row>
    <row r="36" spans="1:23" s="192" customFormat="1">
      <c r="A36" s="118">
        <v>1</v>
      </c>
      <c r="B36" s="133" t="s">
        <v>158</v>
      </c>
      <c r="C36" s="394"/>
      <c r="D36" s="394"/>
      <c r="E36" s="395"/>
      <c r="F36" s="395"/>
      <c r="G36" s="396"/>
      <c r="H36" s="375"/>
      <c r="I36" s="467"/>
      <c r="J36" s="467"/>
      <c r="K36" s="467"/>
      <c r="L36" s="375"/>
      <c r="M36" s="467"/>
      <c r="N36" s="390" t="s">
        <v>159</v>
      </c>
      <c r="O36" s="466">
        <v>2982000</v>
      </c>
      <c r="P36" s="375"/>
      <c r="Q36" s="467"/>
      <c r="R36" s="390" t="s">
        <v>159</v>
      </c>
      <c r="S36" s="468">
        <f>O36</f>
        <v>2982000</v>
      </c>
      <c r="T36" s="491" t="s">
        <v>52</v>
      </c>
      <c r="U36" s="191"/>
    </row>
    <row r="37" spans="1:23" s="12" customFormat="1">
      <c r="A37" s="121">
        <v>2</v>
      </c>
      <c r="B37" s="537"/>
      <c r="C37" s="537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11"/>
    </row>
    <row r="38" spans="1:23" s="192" customFormat="1">
      <c r="A38" s="118">
        <v>3</v>
      </c>
      <c r="B38" s="114"/>
      <c r="C38" s="378"/>
      <c r="D38" s="378"/>
      <c r="E38" s="379"/>
      <c r="F38" s="379"/>
      <c r="G38" s="381"/>
      <c r="H38" s="371"/>
      <c r="I38" s="372"/>
      <c r="J38" s="372"/>
      <c r="K38" s="372"/>
      <c r="L38" s="371"/>
      <c r="M38" s="372"/>
      <c r="N38" s="391"/>
      <c r="O38" s="495"/>
      <c r="P38" s="371"/>
      <c r="Q38" s="372"/>
      <c r="R38" s="391"/>
      <c r="S38" s="538"/>
      <c r="T38" s="539"/>
      <c r="U38" s="191"/>
    </row>
    <row r="39" spans="1:23" s="12" customFormat="1">
      <c r="A39" s="13">
        <v>4</v>
      </c>
      <c r="B39" s="492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11"/>
    </row>
    <row r="41" spans="1:23" s="14" customFormat="1" ht="20.100000000000001" customHeight="1">
      <c r="A41" s="782" t="s">
        <v>17</v>
      </c>
      <c r="B41" s="782"/>
      <c r="C41" s="782"/>
      <c r="D41" s="782"/>
      <c r="E41" s="782"/>
      <c r="F41" s="782"/>
      <c r="G41" s="782"/>
      <c r="H41" s="782"/>
      <c r="I41" s="782"/>
      <c r="J41" s="782"/>
      <c r="K41" s="782"/>
      <c r="L41" s="782"/>
      <c r="M41" s="782"/>
      <c r="N41" s="782"/>
      <c r="O41" s="782"/>
      <c r="P41" s="782"/>
      <c r="Q41" s="782"/>
      <c r="R41" s="782"/>
      <c r="S41" s="782"/>
      <c r="T41" s="782"/>
      <c r="U41" s="782"/>
      <c r="V41" s="139"/>
      <c r="W41" s="139"/>
    </row>
    <row r="42" spans="1:23" s="14" customFormat="1" ht="20.100000000000001" customHeight="1">
      <c r="A42" s="15" t="s">
        <v>18</v>
      </c>
      <c r="B42" s="803" t="s">
        <v>19</v>
      </c>
      <c r="C42" s="803"/>
      <c r="D42" s="803"/>
      <c r="E42" s="16"/>
      <c r="F42" s="16"/>
      <c r="G42" s="139"/>
      <c r="H42" s="16"/>
      <c r="I42" s="139"/>
      <c r="J42" s="139"/>
      <c r="K42" s="139"/>
      <c r="L42" s="16"/>
      <c r="M42" s="139"/>
      <c r="N42" s="16"/>
      <c r="O42" s="139"/>
      <c r="P42" s="16"/>
      <c r="Q42" s="367"/>
      <c r="R42" s="16"/>
      <c r="S42" s="139"/>
      <c r="T42" s="139"/>
      <c r="U42" s="139"/>
      <c r="V42" s="139"/>
      <c r="W42" s="139"/>
    </row>
    <row r="43" spans="1:23" s="17" customFormat="1" ht="21.75">
      <c r="B43" s="17" t="s">
        <v>20</v>
      </c>
      <c r="G43" s="18"/>
      <c r="H43" s="16"/>
      <c r="I43" s="19"/>
      <c r="J43" s="19"/>
      <c r="K43" s="19"/>
      <c r="L43" s="16"/>
      <c r="M43" s="19"/>
      <c r="N43" s="16"/>
      <c r="O43" s="19"/>
      <c r="P43" s="16"/>
      <c r="Q43" s="19"/>
      <c r="R43" s="16"/>
      <c r="S43" s="19"/>
      <c r="T43" s="19"/>
    </row>
    <row r="44" spans="1:23">
      <c r="T44" s="50"/>
    </row>
    <row r="45" spans="1:23">
      <c r="T45" s="50"/>
    </row>
    <row r="46" spans="1:23">
      <c r="T46" s="50"/>
    </row>
    <row r="47" spans="1:23">
      <c r="T47" s="50"/>
    </row>
    <row r="48" spans="1:23">
      <c r="T48" s="53"/>
    </row>
    <row r="49" spans="20:20">
      <c r="T49" s="53"/>
    </row>
    <row r="53" spans="20:20">
      <c r="T53" s="139"/>
    </row>
    <row r="54" spans="20:20">
      <c r="T54" s="19"/>
    </row>
    <row r="66" spans="20:20">
      <c r="T66" s="139"/>
    </row>
    <row r="67" spans="20:20">
      <c r="T67" s="19"/>
    </row>
  </sheetData>
  <mergeCells count="19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A41:U41"/>
    <mergeCell ref="B42:D42"/>
    <mergeCell ref="G5:G6"/>
    <mergeCell ref="H5:I5"/>
    <mergeCell ref="J5:K5"/>
    <mergeCell ref="L5:M5"/>
    <mergeCell ref="N5:O5"/>
    <mergeCell ref="T4:T6"/>
    <mergeCell ref="P5:Q5"/>
  </mergeCells>
  <printOptions horizontalCentered="1"/>
  <pageMargins left="0.39" right="0.28999999999999998" top="0.38" bottom="0.41" header="0.39370078740157483" footer="0.23622047244094491"/>
  <pageSetup paperSize="9" scale="59" orientation="landscape" r:id="rId1"/>
  <headerFooter alignWithMargins="0">
    <oddFooter>&amp;C&amp;P/&amp;N&amp;R&amp;A</oddFooter>
  </headerFooter>
  <rowBreaks count="1" manualBreakCount="1">
    <brk id="21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A143"/>
  <sheetViews>
    <sheetView view="pageBreakPreview" zoomScale="80" zoomScaleSheetLayoutView="80" workbookViewId="0">
      <selection activeCell="F20" sqref="F20"/>
    </sheetView>
  </sheetViews>
  <sheetFormatPr defaultColWidth="8.109375" defaultRowHeight="24"/>
  <cols>
    <col min="1" max="1" width="4.6640625" style="2" customWidth="1"/>
    <col min="2" max="2" width="56.21875" style="2" customWidth="1"/>
    <col min="3" max="3" width="5.77734375" style="2" customWidth="1"/>
    <col min="4" max="4" width="7" style="2" customWidth="1"/>
    <col min="5" max="5" width="10.21875" style="2" customWidth="1"/>
    <col min="6" max="6" width="11.21875" style="2" customWidth="1"/>
    <col min="7" max="7" width="11.5546875" style="126" customWidth="1"/>
    <col min="8" max="8" width="8" style="66" customWidth="1"/>
    <col min="9" max="9" width="12.109375" style="67" customWidth="1"/>
    <col min="10" max="10" width="8.5546875" style="67" customWidth="1"/>
    <col min="11" max="11" width="12.109375" style="67" customWidth="1"/>
    <col min="12" max="12" width="8" style="66" customWidth="1"/>
    <col min="13" max="13" width="12.109375" style="67" customWidth="1"/>
    <col min="14" max="14" width="7.44140625" style="66" customWidth="1"/>
    <col min="15" max="15" width="12.109375" style="67" customWidth="1"/>
    <col min="16" max="16" width="8" style="66" customWidth="1"/>
    <col min="17" max="17" width="12.109375" style="67" customWidth="1"/>
    <col min="18" max="18" width="7.77734375" style="66" customWidth="1"/>
    <col min="19" max="19" width="12.109375" style="67" customWidth="1"/>
    <col min="20" max="20" width="9" style="67" customWidth="1"/>
    <col min="21" max="21" width="16.44140625" style="67" customWidth="1"/>
    <col min="22" max="22" width="17.6640625" style="2" customWidth="1"/>
    <col min="23" max="23" width="10.33203125" style="2" bestFit="1" customWidth="1"/>
    <col min="24" max="24" width="8.77734375" style="2" bestFit="1" customWidth="1"/>
    <col min="25" max="25" width="12.5546875" style="2" customWidth="1"/>
    <col min="26" max="26" width="19.44140625" style="2" customWidth="1"/>
    <col min="27" max="27" width="13.6640625" style="2" customWidth="1"/>
    <col min="28" max="16384" width="8.109375" style="2"/>
  </cols>
  <sheetData>
    <row r="1" spans="1:27" s="75" customFormat="1" ht="27.75">
      <c r="A1" s="71" t="s">
        <v>640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41</v>
      </c>
      <c r="U1" s="1"/>
      <c r="V1" s="73"/>
      <c r="W1" s="73"/>
      <c r="X1" s="73"/>
    </row>
    <row r="2" spans="1:27" s="75" customFormat="1" ht="27.75">
      <c r="A2" s="789" t="s">
        <v>565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6"/>
      <c r="U2" s="76"/>
      <c r="V2" s="76"/>
      <c r="W2" s="76"/>
      <c r="X2" s="76"/>
    </row>
    <row r="3" spans="1:27" s="4" customFormat="1" ht="14.25" customHeight="1">
      <c r="A3" s="3"/>
      <c r="G3" s="77"/>
      <c r="H3" s="35"/>
      <c r="I3" s="5"/>
      <c r="J3" s="5"/>
      <c r="K3" s="5"/>
      <c r="L3" s="35"/>
      <c r="M3" s="5"/>
      <c r="N3" s="35"/>
      <c r="O3" s="5"/>
      <c r="P3" s="35"/>
      <c r="Q3" s="35"/>
      <c r="R3" s="36"/>
      <c r="S3" s="5"/>
      <c r="T3" s="5"/>
      <c r="U3" s="5"/>
    </row>
    <row r="4" spans="1:27" s="6" customFormat="1" ht="24" customHeight="1">
      <c r="A4" s="802" t="s">
        <v>1</v>
      </c>
      <c r="B4" s="792" t="s">
        <v>2</v>
      </c>
      <c r="C4" s="794" t="s">
        <v>641</v>
      </c>
      <c r="D4" s="795"/>
      <c r="E4" s="795"/>
      <c r="F4" s="795"/>
      <c r="G4" s="796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8" t="s">
        <v>42</v>
      </c>
      <c r="U4" s="810" t="s">
        <v>331</v>
      </c>
    </row>
    <row r="5" spans="1:27" s="6" customFormat="1" ht="24" customHeight="1">
      <c r="A5" s="808"/>
      <c r="B5" s="792"/>
      <c r="C5" s="797" t="s">
        <v>43</v>
      </c>
      <c r="D5" s="797" t="s">
        <v>44</v>
      </c>
      <c r="E5" s="799" t="s">
        <v>45</v>
      </c>
      <c r="F5" s="797" t="s">
        <v>46</v>
      </c>
      <c r="G5" s="783" t="s">
        <v>642</v>
      </c>
      <c r="H5" s="785">
        <v>2566</v>
      </c>
      <c r="I5" s="785"/>
      <c r="J5" s="786">
        <v>2567</v>
      </c>
      <c r="K5" s="787"/>
      <c r="L5" s="785">
        <v>2568</v>
      </c>
      <c r="M5" s="785"/>
      <c r="N5" s="785">
        <v>2569</v>
      </c>
      <c r="O5" s="785"/>
      <c r="P5" s="785">
        <v>2570</v>
      </c>
      <c r="Q5" s="785"/>
      <c r="R5" s="785" t="s">
        <v>5</v>
      </c>
      <c r="S5" s="785"/>
      <c r="T5" s="788"/>
      <c r="U5" s="810"/>
    </row>
    <row r="6" spans="1:27" s="6" customFormat="1" ht="69.75" customHeight="1">
      <c r="A6" s="809"/>
      <c r="B6" s="793"/>
      <c r="C6" s="798"/>
      <c r="D6" s="798"/>
      <c r="E6" s="800"/>
      <c r="F6" s="798"/>
      <c r="G6" s="784"/>
      <c r="H6" s="353" t="s">
        <v>6</v>
      </c>
      <c r="I6" s="353" t="s">
        <v>7</v>
      </c>
      <c r="J6" s="353" t="s">
        <v>6</v>
      </c>
      <c r="K6" s="353" t="s">
        <v>7</v>
      </c>
      <c r="L6" s="353" t="s">
        <v>6</v>
      </c>
      <c r="M6" s="353" t="s">
        <v>7</v>
      </c>
      <c r="N6" s="353" t="s">
        <v>6</v>
      </c>
      <c r="O6" s="353" t="s">
        <v>7</v>
      </c>
      <c r="P6" s="368" t="s">
        <v>6</v>
      </c>
      <c r="Q6" s="368" t="s">
        <v>7</v>
      </c>
      <c r="R6" s="353" t="s">
        <v>6</v>
      </c>
      <c r="S6" s="353" t="s">
        <v>7</v>
      </c>
      <c r="T6" s="788"/>
      <c r="U6" s="810"/>
    </row>
    <row r="7" spans="1:27" s="38" customFormat="1">
      <c r="A7" s="39" t="s">
        <v>37</v>
      </c>
      <c r="B7" s="40"/>
      <c r="C7" s="149"/>
      <c r="D7" s="149"/>
      <c r="E7" s="150"/>
      <c r="F7" s="151">
        <f>F9</f>
        <v>69441800</v>
      </c>
      <c r="G7" s="254">
        <f t="shared" ref="G7" si="0">G9</f>
        <v>7430900</v>
      </c>
      <c r="H7" s="282">
        <f t="shared" ref="H7:O7" si="1">SUM(H9)</f>
        <v>0</v>
      </c>
      <c r="I7" s="282">
        <f t="shared" si="1"/>
        <v>104923585</v>
      </c>
      <c r="J7" s="282">
        <f t="shared" si="1"/>
        <v>0</v>
      </c>
      <c r="K7" s="282">
        <f t="shared" si="1"/>
        <v>85987730</v>
      </c>
      <c r="L7" s="282">
        <f t="shared" si="1"/>
        <v>0</v>
      </c>
      <c r="M7" s="282">
        <f t="shared" si="1"/>
        <v>64796606</v>
      </c>
      <c r="N7" s="282">
        <f t="shared" si="1"/>
        <v>0</v>
      </c>
      <c r="O7" s="282">
        <f t="shared" si="1"/>
        <v>56216500</v>
      </c>
      <c r="P7" s="41"/>
      <c r="Q7" s="282">
        <f>SUM(Q9)</f>
        <v>0</v>
      </c>
      <c r="R7" s="282">
        <f>SUM(R9)</f>
        <v>0</v>
      </c>
      <c r="S7" s="282">
        <f>SUM(S9)</f>
        <v>311924421</v>
      </c>
      <c r="T7" s="41"/>
      <c r="U7" s="41"/>
      <c r="V7" s="43" t="e">
        <f>#REF!+[5]EEC!L5+[5]แปรรูปอาหาร!L8</f>
        <v>#REF!</v>
      </c>
      <c r="Y7" s="43" t="e">
        <f>#REF!+'[3]สรุปสิ่งก่อสร้าง ขอ64'!$H$5+[4]แปรรูปอาหาร!$H$8+[4]ยานยนต์!$H$8</f>
        <v>#REF!</v>
      </c>
      <c r="Z7" s="44">
        <v>29831600</v>
      </c>
      <c r="AA7" s="43" t="e">
        <f>Y7+Z7</f>
        <v>#REF!</v>
      </c>
    </row>
    <row r="8" spans="1:27" s="9" customFormat="1">
      <c r="A8" s="7" t="s">
        <v>47</v>
      </c>
      <c r="B8" s="8"/>
      <c r="C8" s="87"/>
      <c r="D8" s="87"/>
      <c r="E8" s="88"/>
      <c r="F8" s="89"/>
      <c r="G8" s="90"/>
      <c r="H8" s="45"/>
      <c r="I8" s="46"/>
      <c r="J8" s="46"/>
      <c r="K8" s="46"/>
      <c r="L8" s="45"/>
      <c r="M8" s="46"/>
      <c r="N8" s="45"/>
      <c r="O8" s="46"/>
      <c r="P8" s="45"/>
      <c r="Q8" s="46"/>
      <c r="R8" s="45"/>
      <c r="S8" s="45"/>
      <c r="T8" s="45"/>
      <c r="U8" s="45"/>
      <c r="Y8" s="47"/>
    </row>
    <row r="9" spans="1:27" s="1" customFormat="1">
      <c r="A9" s="141" t="s">
        <v>317</v>
      </c>
      <c r="B9" s="153"/>
      <c r="C9" s="154"/>
      <c r="D9" s="154"/>
      <c r="E9" s="341"/>
      <c r="F9" s="95">
        <f>SUM(F10:F37)</f>
        <v>69441800</v>
      </c>
      <c r="G9" s="96">
        <f>SUM(G10:G37)</f>
        <v>7430900</v>
      </c>
      <c r="H9" s="95">
        <f t="shared" ref="H9:O9" si="2">SUM(H23:H134)</f>
        <v>0</v>
      </c>
      <c r="I9" s="95">
        <f t="shared" si="2"/>
        <v>104923585</v>
      </c>
      <c r="J9" s="95">
        <f t="shared" si="2"/>
        <v>0</v>
      </c>
      <c r="K9" s="95">
        <f t="shared" si="2"/>
        <v>85987730</v>
      </c>
      <c r="L9" s="95">
        <f t="shared" si="2"/>
        <v>0</v>
      </c>
      <c r="M9" s="95">
        <f t="shared" si="2"/>
        <v>64796606</v>
      </c>
      <c r="N9" s="95">
        <f t="shared" si="2"/>
        <v>0</v>
      </c>
      <c r="O9" s="95">
        <f t="shared" si="2"/>
        <v>56216500</v>
      </c>
      <c r="P9" s="143"/>
      <c r="Q9" s="95">
        <f>SUM(Q23:Q134)</f>
        <v>0</v>
      </c>
      <c r="R9" s="95">
        <f>H9+J9+L9+N9+P9</f>
        <v>0</v>
      </c>
      <c r="S9" s="362">
        <f>I9+K9+M9+O9+Q9</f>
        <v>311924421</v>
      </c>
      <c r="T9" s="143"/>
      <c r="U9" s="143">
        <f>SUM(S23:S134)</f>
        <v>311924421</v>
      </c>
      <c r="V9" s="11"/>
    </row>
    <row r="10" spans="1:27" s="12" customFormat="1">
      <c r="A10" s="103">
        <v>1</v>
      </c>
      <c r="B10" s="342" t="s">
        <v>585</v>
      </c>
      <c r="C10" s="497">
        <v>1</v>
      </c>
      <c r="D10" s="497" t="s">
        <v>49</v>
      </c>
      <c r="E10" s="498">
        <v>1029000</v>
      </c>
      <c r="F10" s="499">
        <v>1029000</v>
      </c>
      <c r="G10" s="500">
        <v>1029000</v>
      </c>
      <c r="H10" s="336"/>
      <c r="I10" s="501"/>
      <c r="J10" s="501"/>
      <c r="K10" s="501"/>
      <c r="L10" s="336"/>
      <c r="M10" s="501"/>
      <c r="N10" s="336"/>
      <c r="O10" s="501"/>
      <c r="P10" s="336"/>
      <c r="Q10" s="501"/>
      <c r="R10" s="462"/>
      <c r="S10" s="284">
        <f t="shared" ref="S10:S73" si="3">I10+K10+M10+O10+Q10</f>
        <v>0</v>
      </c>
      <c r="T10" s="372"/>
      <c r="U10" s="58"/>
      <c r="V10" s="11">
        <f t="shared" ref="V10:V50" si="4">F10*10/10000000</f>
        <v>1.0289999999999999</v>
      </c>
    </row>
    <row r="11" spans="1:27" s="12" customFormat="1">
      <c r="A11" s="24">
        <v>2</v>
      </c>
      <c r="B11" s="25" t="s">
        <v>586</v>
      </c>
      <c r="C11" s="378">
        <v>1</v>
      </c>
      <c r="D11" s="378" t="s">
        <v>49</v>
      </c>
      <c r="E11" s="379">
        <v>6401900</v>
      </c>
      <c r="F11" s="379">
        <v>6401900</v>
      </c>
      <c r="G11" s="381">
        <v>6401900</v>
      </c>
      <c r="H11" s="251"/>
      <c r="I11" s="419"/>
      <c r="J11" s="419"/>
      <c r="K11" s="419"/>
      <c r="L11" s="251"/>
      <c r="M11" s="419"/>
      <c r="N11" s="251"/>
      <c r="O11" s="419"/>
      <c r="P11" s="251"/>
      <c r="Q11" s="419"/>
      <c r="R11" s="211"/>
      <c r="S11" s="276">
        <f t="shared" si="3"/>
        <v>0</v>
      </c>
      <c r="T11" s="372"/>
      <c r="U11" s="58"/>
      <c r="V11" s="11">
        <f t="shared" si="4"/>
        <v>6.4019000000000004</v>
      </c>
    </row>
    <row r="12" spans="1:27" s="12" customFormat="1">
      <c r="A12" s="103">
        <v>3</v>
      </c>
      <c r="B12" s="25" t="s">
        <v>546</v>
      </c>
      <c r="C12" s="378">
        <v>1</v>
      </c>
      <c r="D12" s="378" t="s">
        <v>49</v>
      </c>
      <c r="E12" s="379">
        <v>3671300</v>
      </c>
      <c r="F12" s="379">
        <v>3671300</v>
      </c>
      <c r="G12" s="381"/>
      <c r="H12" s="371"/>
      <c r="I12" s="372"/>
      <c r="J12" s="372"/>
      <c r="K12" s="372"/>
      <c r="L12" s="371"/>
      <c r="M12" s="372"/>
      <c r="N12" s="371"/>
      <c r="O12" s="372"/>
      <c r="P12" s="371"/>
      <c r="Q12" s="372"/>
      <c r="R12" s="340"/>
      <c r="S12" s="276">
        <f t="shared" si="3"/>
        <v>0</v>
      </c>
      <c r="T12" s="251"/>
      <c r="U12" s="26"/>
      <c r="V12" s="11">
        <f t="shared" si="4"/>
        <v>3.6713</v>
      </c>
    </row>
    <row r="13" spans="1:27" s="12" customFormat="1">
      <c r="A13" s="24">
        <v>4</v>
      </c>
      <c r="B13" s="114" t="s">
        <v>430</v>
      </c>
      <c r="C13" s="502">
        <v>1</v>
      </c>
      <c r="D13" s="502" t="s">
        <v>49</v>
      </c>
      <c r="E13" s="389">
        <v>2351400</v>
      </c>
      <c r="F13" s="379">
        <v>2351400</v>
      </c>
      <c r="G13" s="503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464"/>
      <c r="S13" s="276">
        <f t="shared" si="3"/>
        <v>0</v>
      </c>
      <c r="T13" s="251"/>
      <c r="U13" s="26"/>
      <c r="V13" s="11">
        <f t="shared" si="4"/>
        <v>2.3513999999999999</v>
      </c>
    </row>
    <row r="14" spans="1:27" s="12" customFormat="1" ht="48">
      <c r="A14" s="103">
        <v>5</v>
      </c>
      <c r="B14" s="114" t="s">
        <v>398</v>
      </c>
      <c r="C14" s="502">
        <v>1</v>
      </c>
      <c r="D14" s="502" t="s">
        <v>49</v>
      </c>
      <c r="E14" s="389">
        <v>8438000</v>
      </c>
      <c r="F14" s="379">
        <v>8438000</v>
      </c>
      <c r="G14" s="503"/>
      <c r="H14" s="371"/>
      <c r="I14" s="373"/>
      <c r="J14" s="373"/>
      <c r="K14" s="373"/>
      <c r="L14" s="371"/>
      <c r="M14" s="373"/>
      <c r="N14" s="371"/>
      <c r="O14" s="373"/>
      <c r="P14" s="371"/>
      <c r="Q14" s="373"/>
      <c r="R14" s="340"/>
      <c r="S14" s="276">
        <f t="shared" si="3"/>
        <v>0</v>
      </c>
      <c r="T14" s="372"/>
      <c r="U14" s="58"/>
      <c r="V14" s="11">
        <f t="shared" si="4"/>
        <v>8.4380000000000006</v>
      </c>
    </row>
    <row r="15" spans="1:27" s="12" customFormat="1">
      <c r="A15" s="24">
        <v>6</v>
      </c>
      <c r="B15" s="108" t="s">
        <v>332</v>
      </c>
      <c r="C15" s="504">
        <v>1</v>
      </c>
      <c r="D15" s="504" t="s">
        <v>49</v>
      </c>
      <c r="E15" s="505">
        <v>2100000</v>
      </c>
      <c r="F15" s="380">
        <v>2100000</v>
      </c>
      <c r="G15" s="506"/>
      <c r="H15" s="371"/>
      <c r="I15" s="373"/>
      <c r="J15" s="373"/>
      <c r="K15" s="373"/>
      <c r="L15" s="371"/>
      <c r="M15" s="373"/>
      <c r="N15" s="371"/>
      <c r="O15" s="373"/>
      <c r="P15" s="371"/>
      <c r="Q15" s="373"/>
      <c r="R15" s="340"/>
      <c r="S15" s="276">
        <f t="shared" si="3"/>
        <v>0</v>
      </c>
      <c r="T15" s="373"/>
      <c r="U15" s="48"/>
      <c r="V15" s="11">
        <f t="shared" si="4"/>
        <v>2.1</v>
      </c>
    </row>
    <row r="16" spans="1:27" s="12" customFormat="1" ht="48">
      <c r="A16" s="103">
        <v>7</v>
      </c>
      <c r="B16" s="114" t="s">
        <v>335</v>
      </c>
      <c r="C16" s="502">
        <v>1</v>
      </c>
      <c r="D16" s="502" t="s">
        <v>49</v>
      </c>
      <c r="E16" s="389">
        <v>1520000</v>
      </c>
      <c r="F16" s="379">
        <v>1520000</v>
      </c>
      <c r="G16" s="503"/>
      <c r="H16" s="371"/>
      <c r="I16" s="373"/>
      <c r="J16" s="373"/>
      <c r="K16" s="373"/>
      <c r="L16" s="371"/>
      <c r="M16" s="373"/>
      <c r="N16" s="371"/>
      <c r="O16" s="373"/>
      <c r="P16" s="371"/>
      <c r="Q16" s="373"/>
      <c r="R16" s="340"/>
      <c r="S16" s="276">
        <f t="shared" si="3"/>
        <v>0</v>
      </c>
      <c r="T16" s="373"/>
      <c r="U16" s="48"/>
      <c r="V16" s="11">
        <f t="shared" si="4"/>
        <v>1.52</v>
      </c>
    </row>
    <row r="17" spans="1:22" s="12" customFormat="1" ht="48">
      <c r="A17" s="24">
        <v>8</v>
      </c>
      <c r="B17" s="114" t="s">
        <v>547</v>
      </c>
      <c r="C17" s="502">
        <v>1</v>
      </c>
      <c r="D17" s="502" t="s">
        <v>49</v>
      </c>
      <c r="E17" s="389">
        <v>2525800</v>
      </c>
      <c r="F17" s="379">
        <v>2525800</v>
      </c>
      <c r="G17" s="503"/>
      <c r="H17" s="371"/>
      <c r="I17" s="373"/>
      <c r="J17" s="373"/>
      <c r="K17" s="373"/>
      <c r="L17" s="371"/>
      <c r="M17" s="373"/>
      <c r="N17" s="371"/>
      <c r="O17" s="373"/>
      <c r="P17" s="371"/>
      <c r="Q17" s="373"/>
      <c r="R17" s="340"/>
      <c r="S17" s="276">
        <f t="shared" si="3"/>
        <v>0</v>
      </c>
      <c r="T17" s="373"/>
      <c r="U17" s="48"/>
      <c r="V17" s="11">
        <f t="shared" si="4"/>
        <v>2.5257999999999998</v>
      </c>
    </row>
    <row r="18" spans="1:22" s="12" customFormat="1">
      <c r="A18" s="103">
        <v>9</v>
      </c>
      <c r="B18" s="114" t="s">
        <v>350</v>
      </c>
      <c r="C18" s="502">
        <v>1</v>
      </c>
      <c r="D18" s="502" t="s">
        <v>49</v>
      </c>
      <c r="E18" s="389">
        <v>1605000</v>
      </c>
      <c r="F18" s="495">
        <v>1605000</v>
      </c>
      <c r="G18" s="503"/>
      <c r="H18" s="371"/>
      <c r="I18" s="373"/>
      <c r="J18" s="373"/>
      <c r="K18" s="373"/>
      <c r="L18" s="371"/>
      <c r="M18" s="373"/>
      <c r="N18" s="371"/>
      <c r="O18" s="373"/>
      <c r="P18" s="371"/>
      <c r="Q18" s="373"/>
      <c r="R18" s="340"/>
      <c r="S18" s="276">
        <f t="shared" si="3"/>
        <v>0</v>
      </c>
      <c r="T18" s="373"/>
      <c r="U18" s="48"/>
      <c r="V18" s="11">
        <f t="shared" si="4"/>
        <v>1.605</v>
      </c>
    </row>
    <row r="19" spans="1:22" s="12" customFormat="1">
      <c r="A19" s="24">
        <v>10</v>
      </c>
      <c r="B19" s="25" t="s">
        <v>353</v>
      </c>
      <c r="C19" s="378">
        <v>1</v>
      </c>
      <c r="D19" s="378" t="s">
        <v>49</v>
      </c>
      <c r="E19" s="507">
        <v>2461000</v>
      </c>
      <c r="F19" s="495">
        <v>2461000</v>
      </c>
      <c r="G19" s="381"/>
      <c r="H19" s="371"/>
      <c r="I19" s="373"/>
      <c r="J19" s="373"/>
      <c r="K19" s="373"/>
      <c r="L19" s="371"/>
      <c r="M19" s="373"/>
      <c r="N19" s="371"/>
      <c r="O19" s="373"/>
      <c r="P19" s="371"/>
      <c r="Q19" s="373"/>
      <c r="R19" s="340"/>
      <c r="S19" s="276">
        <f t="shared" si="3"/>
        <v>0</v>
      </c>
      <c r="T19" s="373"/>
      <c r="U19" s="48"/>
      <c r="V19" s="343">
        <f t="shared" si="4"/>
        <v>2.4609999999999999</v>
      </c>
    </row>
    <row r="20" spans="1:22" s="12" customFormat="1" ht="27.75" customHeight="1">
      <c r="A20" s="103">
        <v>11</v>
      </c>
      <c r="B20" s="114" t="s">
        <v>352</v>
      </c>
      <c r="C20" s="502">
        <v>1</v>
      </c>
      <c r="D20" s="502" t="s">
        <v>49</v>
      </c>
      <c r="E20" s="389">
        <v>1690000</v>
      </c>
      <c r="F20" s="495">
        <v>1690000</v>
      </c>
      <c r="G20" s="508"/>
      <c r="H20" s="371"/>
      <c r="I20" s="373"/>
      <c r="J20" s="373"/>
      <c r="K20" s="373"/>
      <c r="L20" s="371"/>
      <c r="M20" s="373"/>
      <c r="N20" s="371"/>
      <c r="O20" s="373"/>
      <c r="P20" s="371"/>
      <c r="Q20" s="373"/>
      <c r="R20" s="340"/>
      <c r="S20" s="276">
        <f t="shared" si="3"/>
        <v>0</v>
      </c>
      <c r="T20" s="373"/>
      <c r="U20" s="48"/>
      <c r="V20" s="11">
        <f t="shared" si="4"/>
        <v>1.69</v>
      </c>
    </row>
    <row r="21" spans="1:22" s="12" customFormat="1" ht="27.75" customHeight="1">
      <c r="A21" s="24">
        <v>12</v>
      </c>
      <c r="B21" s="114" t="s">
        <v>548</v>
      </c>
      <c r="C21" s="502">
        <v>1</v>
      </c>
      <c r="D21" s="502" t="s">
        <v>49</v>
      </c>
      <c r="E21" s="509">
        <v>2881000</v>
      </c>
      <c r="F21" s="495">
        <v>2881000</v>
      </c>
      <c r="G21" s="510"/>
      <c r="H21" s="371"/>
      <c r="I21" s="373"/>
      <c r="J21" s="373"/>
      <c r="K21" s="373"/>
      <c r="L21" s="371"/>
      <c r="M21" s="373"/>
      <c r="N21" s="371"/>
      <c r="O21" s="373"/>
      <c r="P21" s="371"/>
      <c r="Q21" s="373"/>
      <c r="R21" s="340"/>
      <c r="S21" s="276">
        <f t="shared" si="3"/>
        <v>0</v>
      </c>
      <c r="T21" s="373"/>
      <c r="U21" s="48"/>
      <c r="V21" s="11">
        <f t="shared" si="4"/>
        <v>2.8809999999999998</v>
      </c>
    </row>
    <row r="22" spans="1:22" s="12" customFormat="1" ht="27.75" customHeight="1">
      <c r="A22" s="103">
        <v>13</v>
      </c>
      <c r="B22" s="114" t="s">
        <v>549</v>
      </c>
      <c r="C22" s="502">
        <v>1</v>
      </c>
      <c r="D22" s="502" t="s">
        <v>49</v>
      </c>
      <c r="E22" s="389">
        <v>2145000</v>
      </c>
      <c r="F22" s="352">
        <v>2145000</v>
      </c>
      <c r="G22" s="503"/>
      <c r="H22" s="371"/>
      <c r="I22" s="373"/>
      <c r="J22" s="373"/>
      <c r="K22" s="373"/>
      <c r="L22" s="371"/>
      <c r="M22" s="373"/>
      <c r="N22" s="371"/>
      <c r="O22" s="373"/>
      <c r="P22" s="371"/>
      <c r="Q22" s="373"/>
      <c r="R22" s="340"/>
      <c r="S22" s="276">
        <f t="shared" si="3"/>
        <v>0</v>
      </c>
      <c r="T22" s="511"/>
      <c r="U22" s="346"/>
      <c r="V22" s="11">
        <f t="shared" si="4"/>
        <v>2.145</v>
      </c>
    </row>
    <row r="23" spans="1:22" s="12" customFormat="1">
      <c r="A23" s="24">
        <v>14</v>
      </c>
      <c r="B23" s="25" t="s">
        <v>550</v>
      </c>
      <c r="C23" s="378">
        <v>1</v>
      </c>
      <c r="D23" s="378" t="s">
        <v>49</v>
      </c>
      <c r="E23" s="507">
        <v>2205300</v>
      </c>
      <c r="F23" s="379">
        <v>2205300</v>
      </c>
      <c r="G23" s="381"/>
      <c r="H23" s="251"/>
      <c r="I23" s="419"/>
      <c r="J23" s="419"/>
      <c r="K23" s="419"/>
      <c r="L23" s="251"/>
      <c r="M23" s="419"/>
      <c r="N23" s="251"/>
      <c r="O23" s="419"/>
      <c r="P23" s="251"/>
      <c r="Q23" s="419"/>
      <c r="R23" s="211"/>
      <c r="S23" s="276">
        <f t="shared" si="3"/>
        <v>0</v>
      </c>
      <c r="T23" s="372"/>
      <c r="U23" s="58"/>
      <c r="V23" s="11">
        <f t="shared" si="4"/>
        <v>2.2052999999999998</v>
      </c>
    </row>
    <row r="24" spans="1:22" s="12" customFormat="1">
      <c r="A24" s="103">
        <v>15</v>
      </c>
      <c r="B24" s="25" t="s">
        <v>418</v>
      </c>
      <c r="C24" s="378">
        <v>1</v>
      </c>
      <c r="D24" s="378" t="s">
        <v>49</v>
      </c>
      <c r="E24" s="379">
        <v>2461000</v>
      </c>
      <c r="F24" s="379">
        <v>2461000</v>
      </c>
      <c r="G24" s="381"/>
      <c r="H24" s="251"/>
      <c r="I24" s="419"/>
      <c r="J24" s="419"/>
      <c r="K24" s="419"/>
      <c r="L24" s="251"/>
      <c r="M24" s="419"/>
      <c r="N24" s="251"/>
      <c r="O24" s="419"/>
      <c r="P24" s="251"/>
      <c r="Q24" s="419"/>
      <c r="R24" s="211"/>
      <c r="S24" s="276">
        <f t="shared" si="3"/>
        <v>0</v>
      </c>
      <c r="T24" s="372"/>
      <c r="U24" s="58"/>
      <c r="V24" s="11">
        <f t="shared" si="4"/>
        <v>2.4609999999999999</v>
      </c>
    </row>
    <row r="25" spans="1:22" s="12" customFormat="1">
      <c r="A25" s="24">
        <v>16</v>
      </c>
      <c r="B25" s="25" t="s">
        <v>420</v>
      </c>
      <c r="C25" s="378">
        <v>10</v>
      </c>
      <c r="D25" s="378" t="s">
        <v>49</v>
      </c>
      <c r="E25" s="379">
        <v>136000</v>
      </c>
      <c r="F25" s="379">
        <v>1360000</v>
      </c>
      <c r="G25" s="381"/>
      <c r="H25" s="371"/>
      <c r="I25" s="372"/>
      <c r="J25" s="372"/>
      <c r="K25" s="372"/>
      <c r="L25" s="371"/>
      <c r="M25" s="372"/>
      <c r="N25" s="371"/>
      <c r="O25" s="372"/>
      <c r="P25" s="371"/>
      <c r="Q25" s="372"/>
      <c r="R25" s="340"/>
      <c r="S25" s="276">
        <f t="shared" si="3"/>
        <v>0</v>
      </c>
      <c r="T25" s="251"/>
      <c r="U25" s="26"/>
      <c r="V25" s="11">
        <f t="shared" si="4"/>
        <v>1.36</v>
      </c>
    </row>
    <row r="26" spans="1:22" s="12" customFormat="1">
      <c r="A26" s="103">
        <v>17</v>
      </c>
      <c r="B26" s="114" t="s">
        <v>336</v>
      </c>
      <c r="C26" s="502">
        <v>1</v>
      </c>
      <c r="D26" s="502" t="s">
        <v>49</v>
      </c>
      <c r="E26" s="389">
        <v>2639000</v>
      </c>
      <c r="F26" s="379">
        <v>2639000</v>
      </c>
      <c r="G26" s="503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464"/>
      <c r="S26" s="276">
        <f t="shared" si="3"/>
        <v>0</v>
      </c>
      <c r="T26" s="251"/>
      <c r="U26" s="26"/>
      <c r="V26" s="11">
        <f t="shared" si="4"/>
        <v>2.6389999999999998</v>
      </c>
    </row>
    <row r="27" spans="1:22" s="12" customFormat="1">
      <c r="A27" s="24">
        <v>18</v>
      </c>
      <c r="B27" s="114" t="s">
        <v>551</v>
      </c>
      <c r="C27" s="502">
        <v>1</v>
      </c>
      <c r="D27" s="502" t="s">
        <v>49</v>
      </c>
      <c r="E27" s="389">
        <v>1840000</v>
      </c>
      <c r="F27" s="379">
        <v>1840000</v>
      </c>
      <c r="G27" s="503"/>
      <c r="H27" s="371"/>
      <c r="I27" s="373"/>
      <c r="J27" s="373"/>
      <c r="K27" s="373"/>
      <c r="L27" s="371"/>
      <c r="M27" s="373"/>
      <c r="N27" s="371"/>
      <c r="O27" s="373"/>
      <c r="P27" s="371"/>
      <c r="Q27" s="373"/>
      <c r="R27" s="340"/>
      <c r="S27" s="276">
        <f t="shared" si="3"/>
        <v>0</v>
      </c>
      <c r="T27" s="372"/>
      <c r="U27" s="58"/>
      <c r="V27" s="11">
        <f t="shared" si="4"/>
        <v>1.84</v>
      </c>
    </row>
    <row r="28" spans="1:22" s="12" customFormat="1">
      <c r="A28" s="103">
        <v>19</v>
      </c>
      <c r="B28" s="114" t="s">
        <v>337</v>
      </c>
      <c r="C28" s="502">
        <v>1</v>
      </c>
      <c r="D28" s="502" t="s">
        <v>49</v>
      </c>
      <c r="E28" s="389">
        <v>1615000</v>
      </c>
      <c r="F28" s="379">
        <v>1615000</v>
      </c>
      <c r="G28" s="503"/>
      <c r="H28" s="371"/>
      <c r="I28" s="373"/>
      <c r="J28" s="373"/>
      <c r="K28" s="373"/>
      <c r="L28" s="371"/>
      <c r="M28" s="373"/>
      <c r="N28" s="371"/>
      <c r="O28" s="373"/>
      <c r="P28" s="371"/>
      <c r="Q28" s="373"/>
      <c r="R28" s="340"/>
      <c r="S28" s="276">
        <f t="shared" si="3"/>
        <v>0</v>
      </c>
      <c r="T28" s="373"/>
      <c r="U28" s="48"/>
      <c r="V28" s="11">
        <f t="shared" si="4"/>
        <v>1.615</v>
      </c>
    </row>
    <row r="29" spans="1:22" s="12" customFormat="1">
      <c r="A29" s="24">
        <v>20</v>
      </c>
      <c r="B29" s="114" t="s">
        <v>552</v>
      </c>
      <c r="C29" s="502">
        <v>1</v>
      </c>
      <c r="D29" s="502" t="s">
        <v>49</v>
      </c>
      <c r="E29" s="389">
        <v>4878600</v>
      </c>
      <c r="F29" s="379">
        <v>4878600</v>
      </c>
      <c r="G29" s="503"/>
      <c r="H29" s="371"/>
      <c r="I29" s="373"/>
      <c r="J29" s="373"/>
      <c r="K29" s="373"/>
      <c r="L29" s="371"/>
      <c r="M29" s="373"/>
      <c r="N29" s="371"/>
      <c r="O29" s="373"/>
      <c r="P29" s="371"/>
      <c r="Q29" s="373"/>
      <c r="R29" s="340"/>
      <c r="S29" s="276">
        <f t="shared" si="3"/>
        <v>0</v>
      </c>
      <c r="T29" s="373"/>
      <c r="U29" s="48"/>
      <c r="V29" s="11">
        <f t="shared" si="4"/>
        <v>4.8785999999999996</v>
      </c>
    </row>
    <row r="30" spans="1:22" s="12" customFormat="1">
      <c r="A30" s="103">
        <v>21</v>
      </c>
      <c r="B30" s="114" t="s">
        <v>553</v>
      </c>
      <c r="C30" s="502">
        <v>1</v>
      </c>
      <c r="D30" s="502" t="s">
        <v>49</v>
      </c>
      <c r="E30" s="389">
        <v>1300000</v>
      </c>
      <c r="F30" s="379">
        <v>1300000</v>
      </c>
      <c r="G30" s="503"/>
      <c r="H30" s="371"/>
      <c r="I30" s="373"/>
      <c r="J30" s="373"/>
      <c r="K30" s="373"/>
      <c r="L30" s="371"/>
      <c r="M30" s="373"/>
      <c r="N30" s="371"/>
      <c r="O30" s="373"/>
      <c r="P30" s="371"/>
      <c r="Q30" s="373"/>
      <c r="R30" s="340"/>
      <c r="S30" s="276">
        <f t="shared" si="3"/>
        <v>0</v>
      </c>
      <c r="T30" s="373"/>
      <c r="U30" s="48"/>
      <c r="V30" s="11">
        <f t="shared" si="4"/>
        <v>1.3</v>
      </c>
    </row>
    <row r="31" spans="1:22" s="12" customFormat="1">
      <c r="A31" s="24">
        <v>22</v>
      </c>
      <c r="B31" s="114" t="s">
        <v>554</v>
      </c>
      <c r="C31" s="502">
        <v>1</v>
      </c>
      <c r="D31" s="502" t="s">
        <v>49</v>
      </c>
      <c r="E31" s="389">
        <v>1650000</v>
      </c>
      <c r="F31" s="495">
        <v>1650000</v>
      </c>
      <c r="G31" s="503"/>
      <c r="H31" s="371"/>
      <c r="I31" s="373"/>
      <c r="J31" s="373"/>
      <c r="K31" s="373"/>
      <c r="L31" s="371"/>
      <c r="M31" s="373"/>
      <c r="N31" s="371"/>
      <c r="O31" s="373"/>
      <c r="P31" s="371"/>
      <c r="Q31" s="373"/>
      <c r="R31" s="340"/>
      <c r="S31" s="276">
        <f t="shared" si="3"/>
        <v>0</v>
      </c>
      <c r="T31" s="373"/>
      <c r="U31" s="48"/>
      <c r="V31" s="11">
        <f t="shared" si="4"/>
        <v>1.65</v>
      </c>
    </row>
    <row r="32" spans="1:22" s="12" customFormat="1" ht="48">
      <c r="A32" s="103">
        <v>23</v>
      </c>
      <c r="B32" s="25" t="s">
        <v>555</v>
      </c>
      <c r="C32" s="378">
        <v>1</v>
      </c>
      <c r="D32" s="378" t="s">
        <v>49</v>
      </c>
      <c r="E32" s="507">
        <v>2200000</v>
      </c>
      <c r="F32" s="495">
        <v>2200000</v>
      </c>
      <c r="G32" s="381"/>
      <c r="H32" s="371"/>
      <c r="I32" s="373"/>
      <c r="J32" s="373"/>
      <c r="K32" s="373"/>
      <c r="L32" s="371"/>
      <c r="M32" s="373"/>
      <c r="N32" s="371"/>
      <c r="O32" s="373"/>
      <c r="P32" s="371"/>
      <c r="Q32" s="373"/>
      <c r="R32" s="340"/>
      <c r="S32" s="276">
        <f t="shared" si="3"/>
        <v>0</v>
      </c>
      <c r="T32" s="373"/>
      <c r="U32" s="48"/>
      <c r="V32" s="343">
        <f t="shared" si="4"/>
        <v>2.2000000000000002</v>
      </c>
    </row>
    <row r="33" spans="1:22" s="12" customFormat="1" ht="27.75" customHeight="1">
      <c r="A33" s="24">
        <v>24</v>
      </c>
      <c r="B33" s="114" t="s">
        <v>556</v>
      </c>
      <c r="C33" s="502">
        <v>1</v>
      </c>
      <c r="D33" s="502" t="s">
        <v>49</v>
      </c>
      <c r="E33" s="389">
        <v>1815000</v>
      </c>
      <c r="F33" s="495">
        <v>1815000</v>
      </c>
      <c r="G33" s="508"/>
      <c r="H33" s="371"/>
      <c r="I33" s="373"/>
      <c r="J33" s="373"/>
      <c r="K33" s="373"/>
      <c r="L33" s="371"/>
      <c r="M33" s="373"/>
      <c r="N33" s="371"/>
      <c r="O33" s="373"/>
      <c r="P33" s="371"/>
      <c r="Q33" s="373"/>
      <c r="R33" s="340"/>
      <c r="S33" s="276">
        <f t="shared" si="3"/>
        <v>0</v>
      </c>
      <c r="T33" s="373"/>
      <c r="U33" s="48"/>
      <c r="V33" s="11">
        <f t="shared" si="4"/>
        <v>1.8149999999999999</v>
      </c>
    </row>
    <row r="34" spans="1:22" s="12" customFormat="1" ht="27.75" customHeight="1">
      <c r="A34" s="103">
        <v>25</v>
      </c>
      <c r="B34" s="114" t="s">
        <v>338</v>
      </c>
      <c r="C34" s="502">
        <v>1</v>
      </c>
      <c r="D34" s="502" t="s">
        <v>49</v>
      </c>
      <c r="E34" s="509">
        <v>1373000</v>
      </c>
      <c r="F34" s="495">
        <v>1373000</v>
      </c>
      <c r="G34" s="510"/>
      <c r="H34" s="371"/>
      <c r="I34" s="373"/>
      <c r="J34" s="373"/>
      <c r="K34" s="373"/>
      <c r="L34" s="371"/>
      <c r="M34" s="373"/>
      <c r="N34" s="371"/>
      <c r="O34" s="373"/>
      <c r="P34" s="371"/>
      <c r="Q34" s="373"/>
      <c r="R34" s="340"/>
      <c r="S34" s="276">
        <f t="shared" si="3"/>
        <v>0</v>
      </c>
      <c r="T34" s="373"/>
      <c r="U34" s="48"/>
      <c r="V34" s="11">
        <f t="shared" si="4"/>
        <v>1.373</v>
      </c>
    </row>
    <row r="35" spans="1:22" s="12" customFormat="1" ht="27.75" customHeight="1">
      <c r="A35" s="24">
        <v>26</v>
      </c>
      <c r="B35" s="114" t="s">
        <v>557</v>
      </c>
      <c r="C35" s="502">
        <v>1</v>
      </c>
      <c r="D35" s="502" t="s">
        <v>49</v>
      </c>
      <c r="E35" s="389">
        <v>2354000</v>
      </c>
      <c r="F35" s="352">
        <v>2354000</v>
      </c>
      <c r="G35" s="503"/>
      <c r="H35" s="371"/>
      <c r="I35" s="373"/>
      <c r="J35" s="373"/>
      <c r="K35" s="373"/>
      <c r="L35" s="371"/>
      <c r="M35" s="373"/>
      <c r="N35" s="371"/>
      <c r="O35" s="373"/>
      <c r="P35" s="371"/>
      <c r="Q35" s="373"/>
      <c r="R35" s="340"/>
      <c r="S35" s="276">
        <f t="shared" si="3"/>
        <v>0</v>
      </c>
      <c r="T35" s="511"/>
      <c r="U35" s="346"/>
      <c r="V35" s="11">
        <f t="shared" si="4"/>
        <v>2.3540000000000001</v>
      </c>
    </row>
    <row r="36" spans="1:22" s="12" customFormat="1" ht="27.75" customHeight="1">
      <c r="A36" s="103">
        <v>27</v>
      </c>
      <c r="B36" s="114" t="s">
        <v>354</v>
      </c>
      <c r="C36" s="502">
        <v>1</v>
      </c>
      <c r="D36" s="502" t="s">
        <v>49</v>
      </c>
      <c r="E36" s="389">
        <v>1551500</v>
      </c>
      <c r="F36" s="379">
        <v>1551500</v>
      </c>
      <c r="G36" s="503"/>
      <c r="H36" s="371"/>
      <c r="I36" s="373"/>
      <c r="J36" s="373"/>
      <c r="K36" s="373"/>
      <c r="L36" s="371"/>
      <c r="M36" s="373"/>
      <c r="N36" s="371"/>
      <c r="O36" s="373"/>
      <c r="P36" s="371"/>
      <c r="Q36" s="373"/>
      <c r="R36" s="340"/>
      <c r="S36" s="276">
        <f t="shared" si="3"/>
        <v>0</v>
      </c>
      <c r="T36" s="512"/>
      <c r="U36" s="347"/>
      <c r="V36" s="11">
        <f t="shared" si="4"/>
        <v>1.5515000000000001</v>
      </c>
    </row>
    <row r="37" spans="1:22" s="12" customFormat="1">
      <c r="A37" s="24">
        <v>28</v>
      </c>
      <c r="B37" s="25" t="s">
        <v>558</v>
      </c>
      <c r="C37" s="378">
        <v>1</v>
      </c>
      <c r="D37" s="378" t="s">
        <v>49</v>
      </c>
      <c r="E37" s="507">
        <v>1380000</v>
      </c>
      <c r="F37" s="379">
        <v>1380000</v>
      </c>
      <c r="G37" s="381"/>
      <c r="H37" s="251"/>
      <c r="I37" s="419"/>
      <c r="J37" s="419"/>
      <c r="K37" s="419"/>
      <c r="L37" s="251"/>
      <c r="M37" s="419"/>
      <c r="N37" s="251"/>
      <c r="O37" s="419"/>
      <c r="P37" s="251"/>
      <c r="Q37" s="419"/>
      <c r="R37" s="211"/>
      <c r="S37" s="276">
        <f t="shared" si="3"/>
        <v>0</v>
      </c>
      <c r="T37" s="372"/>
      <c r="U37" s="58"/>
      <c r="V37" s="11">
        <f t="shared" si="4"/>
        <v>1.38</v>
      </c>
    </row>
    <row r="38" spans="1:22" s="12" customFormat="1" ht="27.75" customHeight="1">
      <c r="A38" s="103">
        <v>29</v>
      </c>
      <c r="B38" s="114" t="s">
        <v>318</v>
      </c>
      <c r="C38" s="502">
        <v>1</v>
      </c>
      <c r="D38" s="502" t="s">
        <v>49</v>
      </c>
      <c r="E38" s="389">
        <v>1523800</v>
      </c>
      <c r="F38" s="352">
        <f>E38*C38</f>
        <v>1523800</v>
      </c>
      <c r="G38" s="371"/>
      <c r="H38" s="502" t="s">
        <v>51</v>
      </c>
      <c r="I38" s="389">
        <v>1523800</v>
      </c>
      <c r="J38" s="373"/>
      <c r="K38" s="373"/>
      <c r="L38" s="371"/>
      <c r="M38" s="373"/>
      <c r="N38" s="371"/>
      <c r="O38" s="373"/>
      <c r="P38" s="371"/>
      <c r="Q38" s="373"/>
      <c r="R38" s="349" t="s">
        <v>51</v>
      </c>
      <c r="S38" s="276">
        <f t="shared" si="3"/>
        <v>1523800</v>
      </c>
      <c r="T38" s="391">
        <v>3</v>
      </c>
      <c r="U38" s="48"/>
      <c r="V38" s="11">
        <f t="shared" si="4"/>
        <v>1.5238</v>
      </c>
    </row>
    <row r="39" spans="1:22" s="12" customFormat="1" ht="27.75" customHeight="1">
      <c r="A39" s="24">
        <v>30</v>
      </c>
      <c r="B39" s="114" t="s">
        <v>319</v>
      </c>
      <c r="C39" s="502">
        <v>1</v>
      </c>
      <c r="D39" s="502" t="s">
        <v>49</v>
      </c>
      <c r="E39" s="389">
        <v>1900600</v>
      </c>
      <c r="F39" s="379">
        <f>E39*C39</f>
        <v>1900600</v>
      </c>
      <c r="G39" s="371"/>
      <c r="H39" s="502" t="s">
        <v>51</v>
      </c>
      <c r="I39" s="389">
        <v>1900600</v>
      </c>
      <c r="J39" s="373"/>
      <c r="K39" s="373"/>
      <c r="L39" s="371"/>
      <c r="M39" s="373"/>
      <c r="N39" s="371"/>
      <c r="O39" s="373"/>
      <c r="P39" s="371"/>
      <c r="Q39" s="373"/>
      <c r="R39" s="349" t="s">
        <v>51</v>
      </c>
      <c r="S39" s="276">
        <f t="shared" si="3"/>
        <v>1900600</v>
      </c>
      <c r="T39" s="391">
        <v>3</v>
      </c>
      <c r="U39" s="48"/>
      <c r="V39" s="11">
        <f t="shared" si="4"/>
        <v>1.9006000000000001</v>
      </c>
    </row>
    <row r="40" spans="1:22" s="12" customFormat="1" ht="27.75" customHeight="1">
      <c r="A40" s="103">
        <v>31</v>
      </c>
      <c r="B40" s="25" t="s">
        <v>320</v>
      </c>
      <c r="C40" s="378">
        <v>1</v>
      </c>
      <c r="D40" s="378" t="s">
        <v>49</v>
      </c>
      <c r="E40" s="379">
        <v>4300000</v>
      </c>
      <c r="F40" s="379">
        <f>E40*C40</f>
        <v>4300000</v>
      </c>
      <c r="G40" s="371"/>
      <c r="H40" s="502" t="s">
        <v>51</v>
      </c>
      <c r="I40" s="379">
        <v>4300000</v>
      </c>
      <c r="J40" s="373"/>
      <c r="K40" s="373"/>
      <c r="L40" s="371"/>
      <c r="M40" s="373"/>
      <c r="N40" s="371"/>
      <c r="O40" s="373"/>
      <c r="P40" s="371"/>
      <c r="Q40" s="373"/>
      <c r="R40" s="349" t="s">
        <v>51</v>
      </c>
      <c r="S40" s="276">
        <f t="shared" si="3"/>
        <v>4300000</v>
      </c>
      <c r="T40" s="391">
        <v>3</v>
      </c>
      <c r="U40" s="26"/>
      <c r="V40" s="11">
        <f t="shared" si="4"/>
        <v>4.3</v>
      </c>
    </row>
    <row r="41" spans="1:22" s="12" customFormat="1" ht="27.75" customHeight="1">
      <c r="A41" s="24">
        <v>32</v>
      </c>
      <c r="B41" s="25" t="s">
        <v>321</v>
      </c>
      <c r="C41" s="378">
        <v>1</v>
      </c>
      <c r="D41" s="378" t="s">
        <v>123</v>
      </c>
      <c r="E41" s="507">
        <v>2660000</v>
      </c>
      <c r="F41" s="379">
        <f>E41*C41</f>
        <v>2660000</v>
      </c>
      <c r="G41" s="371"/>
      <c r="H41" s="378" t="s">
        <v>39</v>
      </c>
      <c r="I41" s="507">
        <v>2660000</v>
      </c>
      <c r="J41" s="373"/>
      <c r="K41" s="373"/>
      <c r="L41" s="371"/>
      <c r="M41" s="373"/>
      <c r="N41" s="371"/>
      <c r="O41" s="373"/>
      <c r="P41" s="371"/>
      <c r="Q41" s="373"/>
      <c r="R41" s="118" t="s">
        <v>39</v>
      </c>
      <c r="S41" s="276">
        <f t="shared" si="3"/>
        <v>2660000</v>
      </c>
      <c r="T41" s="391">
        <v>3</v>
      </c>
      <c r="U41" s="26"/>
      <c r="V41" s="11">
        <f t="shared" si="4"/>
        <v>2.66</v>
      </c>
    </row>
    <row r="42" spans="1:22" s="12" customFormat="1" ht="47.25" customHeight="1">
      <c r="A42" s="103">
        <v>33</v>
      </c>
      <c r="B42" s="114" t="s">
        <v>322</v>
      </c>
      <c r="C42" s="378">
        <v>1</v>
      </c>
      <c r="D42" s="378" t="s">
        <v>49</v>
      </c>
      <c r="E42" s="379">
        <v>2143000</v>
      </c>
      <c r="F42" s="379">
        <f>C42*E42</f>
        <v>2143000</v>
      </c>
      <c r="G42" s="371"/>
      <c r="H42" s="502" t="s">
        <v>51</v>
      </c>
      <c r="I42" s="379">
        <v>2143000</v>
      </c>
      <c r="J42" s="373"/>
      <c r="K42" s="373"/>
      <c r="L42" s="371"/>
      <c r="M42" s="373"/>
      <c r="N42" s="371"/>
      <c r="O42" s="373"/>
      <c r="P42" s="371"/>
      <c r="Q42" s="373"/>
      <c r="R42" s="349" t="s">
        <v>51</v>
      </c>
      <c r="S42" s="276">
        <f t="shared" si="3"/>
        <v>2143000</v>
      </c>
      <c r="T42" s="391" t="s">
        <v>333</v>
      </c>
      <c r="U42" s="58"/>
      <c r="V42" s="11">
        <f t="shared" si="4"/>
        <v>2.1429999999999998</v>
      </c>
    </row>
    <row r="43" spans="1:22" s="12" customFormat="1" ht="27" customHeight="1">
      <c r="A43" s="24">
        <v>34</v>
      </c>
      <c r="B43" s="114" t="s">
        <v>323</v>
      </c>
      <c r="C43" s="502">
        <v>1</v>
      </c>
      <c r="D43" s="502" t="s">
        <v>49</v>
      </c>
      <c r="E43" s="389">
        <v>2994900</v>
      </c>
      <c r="F43" s="389">
        <f>E43*C43</f>
        <v>2994900</v>
      </c>
      <c r="G43" s="371"/>
      <c r="H43" s="502" t="s">
        <v>51</v>
      </c>
      <c r="I43" s="389">
        <v>2994900</v>
      </c>
      <c r="J43" s="373"/>
      <c r="K43" s="373"/>
      <c r="L43" s="371"/>
      <c r="M43" s="373"/>
      <c r="N43" s="371"/>
      <c r="O43" s="373"/>
      <c r="P43" s="371"/>
      <c r="Q43" s="373"/>
      <c r="R43" s="349" t="s">
        <v>51</v>
      </c>
      <c r="S43" s="276">
        <f t="shared" si="3"/>
        <v>2994900</v>
      </c>
      <c r="T43" s="513" t="s">
        <v>333</v>
      </c>
      <c r="U43" s="56"/>
      <c r="V43" s="11">
        <f t="shared" si="4"/>
        <v>2.9948999999999999</v>
      </c>
    </row>
    <row r="44" spans="1:22" s="12" customFormat="1" ht="27" customHeight="1">
      <c r="A44" s="103">
        <v>35</v>
      </c>
      <c r="B44" s="114" t="s">
        <v>324</v>
      </c>
      <c r="C44" s="502">
        <v>1</v>
      </c>
      <c r="D44" s="502" t="s">
        <v>49</v>
      </c>
      <c r="E44" s="389">
        <v>1414500</v>
      </c>
      <c r="F44" s="379">
        <f t="shared" ref="F44:F50" si="5">E44*C44</f>
        <v>1414500</v>
      </c>
      <c r="G44" s="371"/>
      <c r="H44" s="502" t="s">
        <v>51</v>
      </c>
      <c r="I44" s="389">
        <v>1414500</v>
      </c>
      <c r="J44" s="373"/>
      <c r="K44" s="373"/>
      <c r="L44" s="371"/>
      <c r="M44" s="373"/>
      <c r="N44" s="371"/>
      <c r="O44" s="373"/>
      <c r="P44" s="371"/>
      <c r="Q44" s="373"/>
      <c r="R44" s="349" t="s">
        <v>51</v>
      </c>
      <c r="S44" s="276">
        <f t="shared" si="3"/>
        <v>1414500</v>
      </c>
      <c r="T44" s="391">
        <v>6</v>
      </c>
      <c r="U44" s="52"/>
      <c r="V44" s="11">
        <f t="shared" si="4"/>
        <v>1.4145000000000001</v>
      </c>
    </row>
    <row r="45" spans="1:22" s="12" customFormat="1" ht="48">
      <c r="A45" s="24">
        <v>36</v>
      </c>
      <c r="B45" s="114" t="s">
        <v>325</v>
      </c>
      <c r="C45" s="502">
        <v>1</v>
      </c>
      <c r="D45" s="502" t="s">
        <v>123</v>
      </c>
      <c r="E45" s="389">
        <v>2500000</v>
      </c>
      <c r="F45" s="379">
        <f t="shared" si="5"/>
        <v>2500000</v>
      </c>
      <c r="G45" s="371"/>
      <c r="H45" s="378" t="s">
        <v>39</v>
      </c>
      <c r="I45" s="389">
        <v>2500000</v>
      </c>
      <c r="J45" s="373"/>
      <c r="K45" s="373"/>
      <c r="L45" s="371"/>
      <c r="M45" s="373"/>
      <c r="N45" s="371"/>
      <c r="O45" s="373"/>
      <c r="P45" s="371"/>
      <c r="Q45" s="373"/>
      <c r="R45" s="349" t="s">
        <v>39</v>
      </c>
      <c r="S45" s="276">
        <f t="shared" si="3"/>
        <v>2500000</v>
      </c>
      <c r="T45" s="513" t="s">
        <v>333</v>
      </c>
      <c r="U45" s="62"/>
      <c r="V45" s="11">
        <f t="shared" si="4"/>
        <v>2.5</v>
      </c>
    </row>
    <row r="46" spans="1:22" s="12" customFormat="1" ht="28.5" customHeight="1">
      <c r="A46" s="103">
        <v>37</v>
      </c>
      <c r="B46" s="114" t="s">
        <v>326</v>
      </c>
      <c r="C46" s="502">
        <v>1</v>
      </c>
      <c r="D46" s="502" t="s">
        <v>123</v>
      </c>
      <c r="E46" s="389">
        <v>498500</v>
      </c>
      <c r="F46" s="495">
        <f t="shared" si="5"/>
        <v>498500</v>
      </c>
      <c r="G46" s="371"/>
      <c r="H46" s="378" t="s">
        <v>39</v>
      </c>
      <c r="I46" s="389">
        <v>498500</v>
      </c>
      <c r="J46" s="373"/>
      <c r="K46" s="373"/>
      <c r="L46" s="371"/>
      <c r="M46" s="373"/>
      <c r="N46" s="371"/>
      <c r="O46" s="373"/>
      <c r="P46" s="371"/>
      <c r="Q46" s="373"/>
      <c r="R46" s="349" t="s">
        <v>39</v>
      </c>
      <c r="S46" s="276">
        <f t="shared" si="3"/>
        <v>498500</v>
      </c>
      <c r="T46" s="391">
        <v>6</v>
      </c>
      <c r="U46" s="48"/>
      <c r="V46" s="11">
        <f t="shared" si="4"/>
        <v>0.4985</v>
      </c>
    </row>
    <row r="47" spans="1:22" s="12" customFormat="1" ht="48">
      <c r="A47" s="24">
        <v>38</v>
      </c>
      <c r="B47" s="114" t="s">
        <v>327</v>
      </c>
      <c r="C47" s="502">
        <v>1</v>
      </c>
      <c r="D47" s="502" t="s">
        <v>193</v>
      </c>
      <c r="E47" s="389">
        <v>685000</v>
      </c>
      <c r="F47" s="352">
        <f t="shared" si="5"/>
        <v>685000</v>
      </c>
      <c r="G47" s="371"/>
      <c r="H47" s="502" t="s">
        <v>212</v>
      </c>
      <c r="I47" s="389">
        <v>685000</v>
      </c>
      <c r="J47" s="373"/>
      <c r="K47" s="373"/>
      <c r="L47" s="371"/>
      <c r="M47" s="373"/>
      <c r="N47" s="371"/>
      <c r="O47" s="373"/>
      <c r="P47" s="371"/>
      <c r="Q47" s="373"/>
      <c r="R47" s="349" t="s">
        <v>212</v>
      </c>
      <c r="S47" s="276">
        <f t="shared" si="3"/>
        <v>685000</v>
      </c>
      <c r="T47" s="391">
        <v>5</v>
      </c>
      <c r="U47" s="48"/>
      <c r="V47" s="11">
        <f t="shared" si="4"/>
        <v>0.68500000000000005</v>
      </c>
    </row>
    <row r="48" spans="1:22" s="12" customFormat="1" ht="29.25" customHeight="1">
      <c r="A48" s="103">
        <v>39</v>
      </c>
      <c r="B48" s="114" t="s">
        <v>328</v>
      </c>
      <c r="C48" s="502">
        <v>1</v>
      </c>
      <c r="D48" s="502" t="s">
        <v>123</v>
      </c>
      <c r="E48" s="389">
        <v>950000</v>
      </c>
      <c r="F48" s="379">
        <f t="shared" si="5"/>
        <v>950000</v>
      </c>
      <c r="G48" s="371"/>
      <c r="H48" s="502" t="s">
        <v>39</v>
      </c>
      <c r="I48" s="389">
        <v>950000</v>
      </c>
      <c r="J48" s="373"/>
      <c r="K48" s="373"/>
      <c r="L48" s="371"/>
      <c r="M48" s="373"/>
      <c r="N48" s="371"/>
      <c r="O48" s="373"/>
      <c r="P48" s="371"/>
      <c r="Q48" s="373"/>
      <c r="R48" s="349" t="s">
        <v>39</v>
      </c>
      <c r="S48" s="276">
        <f t="shared" si="3"/>
        <v>950000</v>
      </c>
      <c r="T48" s="513" t="s">
        <v>333</v>
      </c>
      <c r="U48" s="237"/>
      <c r="V48" s="11">
        <f t="shared" si="4"/>
        <v>0.95</v>
      </c>
    </row>
    <row r="49" spans="1:22" s="12" customFormat="1" ht="29.25" customHeight="1">
      <c r="A49" s="24">
        <v>40</v>
      </c>
      <c r="B49" s="114" t="s">
        <v>329</v>
      </c>
      <c r="C49" s="502">
        <v>1</v>
      </c>
      <c r="D49" s="502" t="s">
        <v>49</v>
      </c>
      <c r="E49" s="389">
        <v>734200</v>
      </c>
      <c r="F49" s="379">
        <f t="shared" si="5"/>
        <v>734200</v>
      </c>
      <c r="G49" s="371"/>
      <c r="H49" s="502" t="s">
        <v>51</v>
      </c>
      <c r="I49" s="389">
        <v>734200</v>
      </c>
      <c r="J49" s="373"/>
      <c r="K49" s="373"/>
      <c r="L49" s="371"/>
      <c r="M49" s="373"/>
      <c r="N49" s="371"/>
      <c r="O49" s="373"/>
      <c r="P49" s="371"/>
      <c r="Q49" s="373"/>
      <c r="R49" s="349" t="s">
        <v>51</v>
      </c>
      <c r="S49" s="276">
        <f t="shared" si="3"/>
        <v>734200</v>
      </c>
      <c r="T49" s="513" t="s">
        <v>333</v>
      </c>
      <c r="U49" s="48"/>
      <c r="V49" s="11">
        <f t="shared" si="4"/>
        <v>0.73419999999999996</v>
      </c>
    </row>
    <row r="50" spans="1:22" s="12" customFormat="1" ht="29.25" customHeight="1">
      <c r="A50" s="103">
        <v>41</v>
      </c>
      <c r="B50" s="114" t="s">
        <v>330</v>
      </c>
      <c r="C50" s="502">
        <v>1</v>
      </c>
      <c r="D50" s="502" t="s">
        <v>49</v>
      </c>
      <c r="E50" s="389">
        <v>238600</v>
      </c>
      <c r="F50" s="495">
        <f t="shared" si="5"/>
        <v>238600</v>
      </c>
      <c r="G50" s="371"/>
      <c r="H50" s="502" t="s">
        <v>51</v>
      </c>
      <c r="I50" s="389">
        <v>238600</v>
      </c>
      <c r="J50" s="373"/>
      <c r="K50" s="373"/>
      <c r="L50" s="371"/>
      <c r="M50" s="373"/>
      <c r="N50" s="371"/>
      <c r="O50" s="373"/>
      <c r="P50" s="371"/>
      <c r="Q50" s="373"/>
      <c r="R50" s="349" t="s">
        <v>51</v>
      </c>
      <c r="S50" s="276">
        <f t="shared" si="3"/>
        <v>238600</v>
      </c>
      <c r="T50" s="513" t="s">
        <v>333</v>
      </c>
      <c r="U50" s="48"/>
      <c r="V50" s="11">
        <f t="shared" si="4"/>
        <v>0.23860000000000001</v>
      </c>
    </row>
    <row r="51" spans="1:22" s="12" customFormat="1" ht="50.25" customHeight="1">
      <c r="A51" s="24">
        <v>42</v>
      </c>
      <c r="B51" s="114" t="s">
        <v>339</v>
      </c>
      <c r="C51" s="502"/>
      <c r="D51" s="502"/>
      <c r="E51" s="389"/>
      <c r="F51" s="495"/>
      <c r="G51" s="371"/>
      <c r="H51" s="502" t="s">
        <v>51</v>
      </c>
      <c r="I51" s="419">
        <v>1500000</v>
      </c>
      <c r="J51" s="373"/>
      <c r="K51" s="373"/>
      <c r="L51" s="371"/>
      <c r="M51" s="373"/>
      <c r="N51" s="371"/>
      <c r="O51" s="373"/>
      <c r="P51" s="371"/>
      <c r="Q51" s="371"/>
      <c r="R51" s="349" t="s">
        <v>51</v>
      </c>
      <c r="S51" s="276">
        <f t="shared" si="3"/>
        <v>1500000</v>
      </c>
      <c r="T51" s="391" t="s">
        <v>333</v>
      </c>
      <c r="U51" s="28" t="s">
        <v>334</v>
      </c>
      <c r="V51" s="11"/>
    </row>
    <row r="52" spans="1:22" s="12" customFormat="1" ht="50.25" customHeight="1">
      <c r="A52" s="103">
        <v>43</v>
      </c>
      <c r="B52" s="25" t="s">
        <v>340</v>
      </c>
      <c r="C52" s="502"/>
      <c r="D52" s="502"/>
      <c r="E52" s="389"/>
      <c r="F52" s="495"/>
      <c r="G52" s="371"/>
      <c r="H52" s="502" t="s">
        <v>51</v>
      </c>
      <c r="I52" s="251">
        <v>1800000</v>
      </c>
      <c r="J52" s="373"/>
      <c r="K52" s="373"/>
      <c r="L52" s="371"/>
      <c r="M52" s="373"/>
      <c r="N52" s="371"/>
      <c r="O52" s="373"/>
      <c r="P52" s="371"/>
      <c r="Q52" s="371"/>
      <c r="R52" s="349" t="s">
        <v>51</v>
      </c>
      <c r="S52" s="276">
        <f t="shared" si="3"/>
        <v>1800000</v>
      </c>
      <c r="T52" s="391" t="s">
        <v>333</v>
      </c>
      <c r="U52" s="28" t="s">
        <v>334</v>
      </c>
      <c r="V52" s="11"/>
    </row>
    <row r="53" spans="1:22" s="12" customFormat="1" ht="50.25" customHeight="1">
      <c r="A53" s="24">
        <v>44</v>
      </c>
      <c r="B53" s="25" t="s">
        <v>341</v>
      </c>
      <c r="C53" s="502"/>
      <c r="D53" s="502"/>
      <c r="E53" s="389"/>
      <c r="F53" s="495"/>
      <c r="G53" s="371"/>
      <c r="H53" s="502" t="s">
        <v>51</v>
      </c>
      <c r="I53" s="251">
        <v>2500000</v>
      </c>
      <c r="J53" s="373"/>
      <c r="K53" s="373"/>
      <c r="L53" s="371"/>
      <c r="M53" s="373"/>
      <c r="N53" s="371"/>
      <c r="O53" s="373"/>
      <c r="P53" s="371"/>
      <c r="Q53" s="371"/>
      <c r="R53" s="349" t="s">
        <v>51</v>
      </c>
      <c r="S53" s="276">
        <f t="shared" si="3"/>
        <v>2500000</v>
      </c>
      <c r="T53" s="391" t="s">
        <v>333</v>
      </c>
      <c r="U53" s="28" t="s">
        <v>334</v>
      </c>
      <c r="V53" s="11"/>
    </row>
    <row r="54" spans="1:22" s="12" customFormat="1" ht="50.25" customHeight="1">
      <c r="A54" s="103">
        <v>45</v>
      </c>
      <c r="B54" s="25" t="s">
        <v>342</v>
      </c>
      <c r="C54" s="502"/>
      <c r="D54" s="502"/>
      <c r="E54" s="389"/>
      <c r="F54" s="495"/>
      <c r="G54" s="371"/>
      <c r="H54" s="502" t="s">
        <v>51</v>
      </c>
      <c r="I54" s="251">
        <v>4000000</v>
      </c>
      <c r="J54" s="373"/>
      <c r="K54" s="373"/>
      <c r="L54" s="371"/>
      <c r="M54" s="373"/>
      <c r="N54" s="371"/>
      <c r="O54" s="373"/>
      <c r="P54" s="371"/>
      <c r="Q54" s="371"/>
      <c r="R54" s="349" t="s">
        <v>51</v>
      </c>
      <c r="S54" s="276">
        <f t="shared" si="3"/>
        <v>4000000</v>
      </c>
      <c r="T54" s="518" t="s">
        <v>333</v>
      </c>
      <c r="U54" s="335" t="s">
        <v>334</v>
      </c>
      <c r="V54" s="11"/>
    </row>
    <row r="55" spans="1:22" s="12" customFormat="1" ht="50.25" customHeight="1">
      <c r="A55" s="24">
        <v>46</v>
      </c>
      <c r="B55" s="25" t="s">
        <v>343</v>
      </c>
      <c r="C55" s="502"/>
      <c r="D55" s="502"/>
      <c r="E55" s="389"/>
      <c r="F55" s="495"/>
      <c r="G55" s="371"/>
      <c r="H55" s="371"/>
      <c r="I55" s="371"/>
      <c r="J55" s="502" t="s">
        <v>51</v>
      </c>
      <c r="K55" s="251">
        <v>2500000</v>
      </c>
      <c r="L55" s="371"/>
      <c r="M55" s="373"/>
      <c r="N55" s="371"/>
      <c r="O55" s="373"/>
      <c r="P55" s="371"/>
      <c r="Q55" s="371"/>
      <c r="R55" s="349" t="s">
        <v>51</v>
      </c>
      <c r="S55" s="276">
        <f t="shared" si="3"/>
        <v>2500000</v>
      </c>
      <c r="T55" s="391" t="s">
        <v>333</v>
      </c>
      <c r="U55" s="28" t="s">
        <v>334</v>
      </c>
      <c r="V55" s="11"/>
    </row>
    <row r="56" spans="1:22" s="12" customFormat="1" ht="50.25" customHeight="1">
      <c r="A56" s="103">
        <v>47</v>
      </c>
      <c r="B56" s="114" t="s">
        <v>344</v>
      </c>
      <c r="C56" s="502"/>
      <c r="D56" s="502"/>
      <c r="E56" s="389"/>
      <c r="F56" s="495"/>
      <c r="G56" s="371"/>
      <c r="H56" s="371"/>
      <c r="I56" s="371"/>
      <c r="J56" s="502" t="s">
        <v>51</v>
      </c>
      <c r="K56" s="352">
        <v>3500000</v>
      </c>
      <c r="L56" s="371"/>
      <c r="M56" s="373"/>
      <c r="N56" s="371"/>
      <c r="O56" s="373"/>
      <c r="P56" s="371"/>
      <c r="Q56" s="371"/>
      <c r="R56" s="349" t="s">
        <v>51</v>
      </c>
      <c r="S56" s="276">
        <f t="shared" si="3"/>
        <v>3500000</v>
      </c>
      <c r="T56" s="391" t="s">
        <v>333</v>
      </c>
      <c r="U56" s="28" t="s">
        <v>334</v>
      </c>
      <c r="V56" s="11"/>
    </row>
    <row r="57" spans="1:22" s="12" customFormat="1" ht="50.25" customHeight="1">
      <c r="A57" s="24">
        <v>48</v>
      </c>
      <c r="B57" s="25" t="s">
        <v>345</v>
      </c>
      <c r="C57" s="502"/>
      <c r="D57" s="502"/>
      <c r="E57" s="389"/>
      <c r="F57" s="495"/>
      <c r="G57" s="371"/>
      <c r="H57" s="371"/>
      <c r="I57" s="371"/>
      <c r="J57" s="502" t="s">
        <v>51</v>
      </c>
      <c r="K57" s="352">
        <v>3500000</v>
      </c>
      <c r="L57" s="371"/>
      <c r="M57" s="373"/>
      <c r="N57" s="371"/>
      <c r="O57" s="373"/>
      <c r="P57" s="371"/>
      <c r="Q57" s="371"/>
      <c r="R57" s="349" t="s">
        <v>51</v>
      </c>
      <c r="S57" s="276">
        <f t="shared" si="3"/>
        <v>3500000</v>
      </c>
      <c r="T57" s="391" t="s">
        <v>333</v>
      </c>
      <c r="U57" s="28" t="s">
        <v>334</v>
      </c>
      <c r="V57" s="11"/>
    </row>
    <row r="58" spans="1:22" s="12" customFormat="1" ht="50.25" customHeight="1">
      <c r="A58" s="103">
        <v>49</v>
      </c>
      <c r="B58" s="114" t="s">
        <v>346</v>
      </c>
      <c r="C58" s="502"/>
      <c r="D58" s="502"/>
      <c r="E58" s="389"/>
      <c r="F58" s="495"/>
      <c r="G58" s="371"/>
      <c r="H58" s="371"/>
      <c r="I58" s="371"/>
      <c r="J58" s="371"/>
      <c r="K58" s="371"/>
      <c r="L58" s="502" t="s">
        <v>51</v>
      </c>
      <c r="M58" s="352">
        <v>3000000</v>
      </c>
      <c r="N58" s="371"/>
      <c r="O58" s="373"/>
      <c r="P58" s="371"/>
      <c r="Q58" s="371"/>
      <c r="R58" s="349" t="s">
        <v>51</v>
      </c>
      <c r="S58" s="276">
        <f t="shared" si="3"/>
        <v>3000000</v>
      </c>
      <c r="T58" s="391" t="s">
        <v>333</v>
      </c>
      <c r="U58" s="28" t="s">
        <v>334</v>
      </c>
      <c r="V58" s="11"/>
    </row>
    <row r="59" spans="1:22" s="12" customFormat="1" ht="50.25" customHeight="1">
      <c r="A59" s="24">
        <v>50</v>
      </c>
      <c r="B59" s="114" t="s">
        <v>347</v>
      </c>
      <c r="C59" s="502"/>
      <c r="D59" s="502"/>
      <c r="E59" s="389"/>
      <c r="F59" s="495"/>
      <c r="G59" s="371"/>
      <c r="H59" s="371"/>
      <c r="I59" s="371"/>
      <c r="J59" s="371"/>
      <c r="K59" s="371"/>
      <c r="L59" s="502" t="s">
        <v>51</v>
      </c>
      <c r="M59" s="352">
        <v>2000000</v>
      </c>
      <c r="N59" s="371"/>
      <c r="O59" s="373"/>
      <c r="P59" s="371"/>
      <c r="Q59" s="371"/>
      <c r="R59" s="349" t="s">
        <v>51</v>
      </c>
      <c r="S59" s="276">
        <f t="shared" si="3"/>
        <v>2000000</v>
      </c>
      <c r="T59" s="391" t="s">
        <v>333</v>
      </c>
      <c r="U59" s="28" t="s">
        <v>334</v>
      </c>
      <c r="V59" s="11"/>
    </row>
    <row r="60" spans="1:22" s="12" customFormat="1" ht="51.75" customHeight="1">
      <c r="A60" s="103">
        <v>51</v>
      </c>
      <c r="B60" s="114" t="s">
        <v>348</v>
      </c>
      <c r="C60" s="502"/>
      <c r="D60" s="502"/>
      <c r="E60" s="389"/>
      <c r="F60" s="495"/>
      <c r="G60" s="371"/>
      <c r="H60" s="371"/>
      <c r="I60" s="371"/>
      <c r="J60" s="371"/>
      <c r="K60" s="371"/>
      <c r="L60" s="371"/>
      <c r="M60" s="371"/>
      <c r="N60" s="502" t="s">
        <v>51</v>
      </c>
      <c r="O60" s="513">
        <v>4500000</v>
      </c>
      <c r="P60" s="371"/>
      <c r="Q60" s="371"/>
      <c r="R60" s="349" t="s">
        <v>51</v>
      </c>
      <c r="S60" s="276">
        <f t="shared" si="3"/>
        <v>4500000</v>
      </c>
      <c r="T60" s="391" t="s">
        <v>333</v>
      </c>
      <c r="U60" s="28" t="s">
        <v>334</v>
      </c>
      <c r="V60" s="11"/>
    </row>
    <row r="61" spans="1:22" s="12" customFormat="1" ht="48" customHeight="1">
      <c r="A61" s="24">
        <v>52</v>
      </c>
      <c r="B61" s="114" t="s">
        <v>349</v>
      </c>
      <c r="C61" s="502"/>
      <c r="D61" s="502"/>
      <c r="E61" s="389"/>
      <c r="F61" s="495"/>
      <c r="G61" s="371"/>
      <c r="H61" s="371"/>
      <c r="I61" s="371"/>
      <c r="J61" s="371"/>
      <c r="K61" s="371"/>
      <c r="L61" s="371"/>
      <c r="M61" s="371"/>
      <c r="N61" s="502" t="s">
        <v>51</v>
      </c>
      <c r="O61" s="513">
        <v>3500000</v>
      </c>
      <c r="P61" s="371"/>
      <c r="Q61" s="371"/>
      <c r="R61" s="349" t="s">
        <v>51</v>
      </c>
      <c r="S61" s="276">
        <f t="shared" si="3"/>
        <v>3500000</v>
      </c>
      <c r="T61" s="391" t="s">
        <v>333</v>
      </c>
      <c r="U61" s="28" t="s">
        <v>334</v>
      </c>
      <c r="V61" s="11"/>
    </row>
    <row r="62" spans="1:22" s="12" customFormat="1" ht="28.5" customHeight="1">
      <c r="A62" s="103">
        <v>53</v>
      </c>
      <c r="B62" s="34" t="s">
        <v>355</v>
      </c>
      <c r="C62" s="502"/>
      <c r="D62" s="502"/>
      <c r="E62" s="389"/>
      <c r="F62" s="495"/>
      <c r="G62" s="371"/>
      <c r="H62" s="502" t="s">
        <v>51</v>
      </c>
      <c r="I62" s="419">
        <v>509748</v>
      </c>
      <c r="J62" s="371"/>
      <c r="K62" s="371"/>
      <c r="L62" s="371"/>
      <c r="M62" s="371"/>
      <c r="N62" s="371"/>
      <c r="O62" s="371"/>
      <c r="P62" s="371"/>
      <c r="Q62" s="371"/>
      <c r="R62" s="349" t="s">
        <v>51</v>
      </c>
      <c r="S62" s="276">
        <f t="shared" si="3"/>
        <v>509748</v>
      </c>
      <c r="T62" s="391" t="s">
        <v>333</v>
      </c>
      <c r="U62" s="28" t="s">
        <v>351</v>
      </c>
      <c r="V62" s="11"/>
    </row>
    <row r="63" spans="1:22" s="12" customFormat="1" ht="28.5" customHeight="1">
      <c r="A63" s="24">
        <v>54</v>
      </c>
      <c r="B63" s="34" t="s">
        <v>356</v>
      </c>
      <c r="C63" s="502"/>
      <c r="D63" s="502"/>
      <c r="E63" s="389"/>
      <c r="F63" s="495"/>
      <c r="G63" s="371"/>
      <c r="H63" s="502" t="s">
        <v>51</v>
      </c>
      <c r="I63" s="419">
        <v>2500000</v>
      </c>
      <c r="J63" s="371"/>
      <c r="K63" s="371"/>
      <c r="L63" s="371"/>
      <c r="M63" s="371"/>
      <c r="N63" s="371"/>
      <c r="O63" s="371"/>
      <c r="P63" s="371"/>
      <c r="Q63" s="371"/>
      <c r="R63" s="349" t="s">
        <v>51</v>
      </c>
      <c r="S63" s="276">
        <f t="shared" si="3"/>
        <v>2500000</v>
      </c>
      <c r="T63" s="391" t="s">
        <v>333</v>
      </c>
      <c r="U63" s="28" t="s">
        <v>351</v>
      </c>
      <c r="V63" s="11"/>
    </row>
    <row r="64" spans="1:22" s="12" customFormat="1" ht="28.5" customHeight="1">
      <c r="A64" s="103">
        <v>55</v>
      </c>
      <c r="B64" s="34" t="s">
        <v>357</v>
      </c>
      <c r="C64" s="502"/>
      <c r="D64" s="502"/>
      <c r="E64" s="389"/>
      <c r="F64" s="495"/>
      <c r="G64" s="371"/>
      <c r="H64" s="502" t="s">
        <v>51</v>
      </c>
      <c r="I64" s="419">
        <v>1736610</v>
      </c>
      <c r="J64" s="371"/>
      <c r="K64" s="371"/>
      <c r="L64" s="371"/>
      <c r="M64" s="371"/>
      <c r="N64" s="371"/>
      <c r="O64" s="371"/>
      <c r="P64" s="371"/>
      <c r="Q64" s="371"/>
      <c r="R64" s="349" t="s">
        <v>51</v>
      </c>
      <c r="S64" s="276">
        <f t="shared" si="3"/>
        <v>1736610</v>
      </c>
      <c r="T64" s="403" t="s">
        <v>333</v>
      </c>
      <c r="U64" s="29" t="s">
        <v>351</v>
      </c>
      <c r="V64" s="11"/>
    </row>
    <row r="65" spans="1:22" s="12" customFormat="1" ht="28.5" customHeight="1">
      <c r="A65" s="24">
        <v>56</v>
      </c>
      <c r="B65" s="34" t="s">
        <v>358</v>
      </c>
      <c r="C65" s="502"/>
      <c r="D65" s="502"/>
      <c r="E65" s="389"/>
      <c r="F65" s="495"/>
      <c r="G65" s="371"/>
      <c r="H65" s="502" t="s">
        <v>51</v>
      </c>
      <c r="I65" s="419">
        <v>1500000</v>
      </c>
      <c r="J65" s="371"/>
      <c r="K65" s="371"/>
      <c r="L65" s="371"/>
      <c r="M65" s="371"/>
      <c r="N65" s="371"/>
      <c r="O65" s="371"/>
      <c r="P65" s="371"/>
      <c r="Q65" s="371"/>
      <c r="R65" s="349" t="s">
        <v>51</v>
      </c>
      <c r="S65" s="276">
        <f t="shared" si="3"/>
        <v>1500000</v>
      </c>
      <c r="T65" s="518" t="s">
        <v>333</v>
      </c>
      <c r="U65" s="335" t="s">
        <v>351</v>
      </c>
      <c r="V65" s="11"/>
    </row>
    <row r="66" spans="1:22" s="12" customFormat="1" ht="28.5" customHeight="1">
      <c r="A66" s="103">
        <v>57</v>
      </c>
      <c r="B66" s="25" t="s">
        <v>359</v>
      </c>
      <c r="C66" s="502"/>
      <c r="D66" s="502"/>
      <c r="E66" s="389"/>
      <c r="F66" s="495"/>
      <c r="G66" s="371"/>
      <c r="H66" s="371"/>
      <c r="I66" s="371"/>
      <c r="J66" s="502" t="s">
        <v>51</v>
      </c>
      <c r="K66" s="419">
        <v>3000000</v>
      </c>
      <c r="L66" s="371"/>
      <c r="M66" s="371"/>
      <c r="N66" s="371"/>
      <c r="O66" s="371"/>
      <c r="P66" s="371"/>
      <c r="Q66" s="371"/>
      <c r="R66" s="349" t="s">
        <v>51</v>
      </c>
      <c r="S66" s="276">
        <f t="shared" si="3"/>
        <v>3000000</v>
      </c>
      <c r="T66" s="391" t="s">
        <v>333</v>
      </c>
      <c r="U66" s="28" t="s">
        <v>351</v>
      </c>
      <c r="V66" s="11"/>
    </row>
    <row r="67" spans="1:22" s="12" customFormat="1" ht="28.5" customHeight="1">
      <c r="A67" s="24">
        <v>58</v>
      </c>
      <c r="B67" s="127" t="s">
        <v>360</v>
      </c>
      <c r="C67" s="502"/>
      <c r="D67" s="502"/>
      <c r="E67" s="389"/>
      <c r="F67" s="495"/>
      <c r="G67" s="371"/>
      <c r="H67" s="371"/>
      <c r="I67" s="371"/>
      <c r="J67" s="502" t="s">
        <v>51</v>
      </c>
      <c r="K67" s="419">
        <v>8900000</v>
      </c>
      <c r="L67" s="371"/>
      <c r="M67" s="371"/>
      <c r="N67" s="371"/>
      <c r="O67" s="371"/>
      <c r="P67" s="371"/>
      <c r="Q67" s="371"/>
      <c r="R67" s="349" t="s">
        <v>51</v>
      </c>
      <c r="S67" s="276">
        <f t="shared" si="3"/>
        <v>8900000</v>
      </c>
      <c r="T67" s="391" t="s">
        <v>333</v>
      </c>
      <c r="U67" s="28" t="s">
        <v>351</v>
      </c>
      <c r="V67" s="11"/>
    </row>
    <row r="68" spans="1:22" s="12" customFormat="1" ht="28.5" customHeight="1">
      <c r="A68" s="103">
        <v>59</v>
      </c>
      <c r="B68" s="127" t="s">
        <v>361</v>
      </c>
      <c r="C68" s="502"/>
      <c r="D68" s="502"/>
      <c r="E68" s="389"/>
      <c r="F68" s="495"/>
      <c r="G68" s="371"/>
      <c r="H68" s="371"/>
      <c r="I68" s="371"/>
      <c r="J68" s="502" t="s">
        <v>51</v>
      </c>
      <c r="K68" s="419">
        <v>963000</v>
      </c>
      <c r="L68" s="371"/>
      <c r="M68" s="371"/>
      <c r="N68" s="371"/>
      <c r="O68" s="371"/>
      <c r="P68" s="371"/>
      <c r="Q68" s="371"/>
      <c r="R68" s="349" t="s">
        <v>51</v>
      </c>
      <c r="S68" s="276">
        <f t="shared" si="3"/>
        <v>963000</v>
      </c>
      <c r="T68" s="391" t="s">
        <v>333</v>
      </c>
      <c r="U68" s="28" t="s">
        <v>351</v>
      </c>
      <c r="V68" s="11"/>
    </row>
    <row r="69" spans="1:22" s="12" customFormat="1" ht="32.25" customHeight="1">
      <c r="A69" s="24">
        <v>60</v>
      </c>
      <c r="B69" s="25" t="s">
        <v>362</v>
      </c>
      <c r="C69" s="502"/>
      <c r="D69" s="502"/>
      <c r="E69" s="389"/>
      <c r="F69" s="495"/>
      <c r="G69" s="371"/>
      <c r="H69" s="371"/>
      <c r="I69" s="371"/>
      <c r="J69" s="502" t="s">
        <v>51</v>
      </c>
      <c r="K69" s="419">
        <v>1625330</v>
      </c>
      <c r="L69" s="371"/>
      <c r="M69" s="371"/>
      <c r="N69" s="371"/>
      <c r="O69" s="371"/>
      <c r="P69" s="371"/>
      <c r="Q69" s="371"/>
      <c r="R69" s="349" t="s">
        <v>51</v>
      </c>
      <c r="S69" s="276">
        <f t="shared" si="3"/>
        <v>1625330</v>
      </c>
      <c r="T69" s="518" t="s">
        <v>333</v>
      </c>
      <c r="U69" s="335" t="s">
        <v>351</v>
      </c>
      <c r="V69" s="11"/>
    </row>
    <row r="70" spans="1:22" s="12" customFormat="1" ht="32.25" customHeight="1">
      <c r="A70" s="103">
        <v>61</v>
      </c>
      <c r="B70" s="127" t="s">
        <v>363</v>
      </c>
      <c r="C70" s="502"/>
      <c r="D70" s="502"/>
      <c r="E70" s="389"/>
      <c r="F70" s="495"/>
      <c r="G70" s="371"/>
      <c r="H70" s="371"/>
      <c r="I70" s="371"/>
      <c r="J70" s="371"/>
      <c r="K70" s="371"/>
      <c r="L70" s="502" t="s">
        <v>51</v>
      </c>
      <c r="M70" s="419">
        <v>3000000</v>
      </c>
      <c r="N70" s="371"/>
      <c r="O70" s="371"/>
      <c r="P70" s="371"/>
      <c r="Q70" s="371"/>
      <c r="R70" s="349" t="s">
        <v>51</v>
      </c>
      <c r="S70" s="276">
        <f t="shared" si="3"/>
        <v>3000000</v>
      </c>
      <c r="T70" s="391" t="s">
        <v>333</v>
      </c>
      <c r="U70" s="28" t="s">
        <v>351</v>
      </c>
      <c r="V70" s="11"/>
    </row>
    <row r="71" spans="1:22" s="12" customFormat="1" ht="32.25" customHeight="1">
      <c r="A71" s="24">
        <v>62</v>
      </c>
      <c r="B71" s="34" t="s">
        <v>364</v>
      </c>
      <c r="C71" s="502"/>
      <c r="D71" s="502"/>
      <c r="E71" s="389"/>
      <c r="F71" s="495"/>
      <c r="G71" s="371"/>
      <c r="H71" s="371"/>
      <c r="I71" s="371"/>
      <c r="J71" s="371"/>
      <c r="K71" s="371"/>
      <c r="L71" s="502" t="s">
        <v>51</v>
      </c>
      <c r="M71" s="419">
        <v>450000</v>
      </c>
      <c r="N71" s="371"/>
      <c r="O71" s="371"/>
      <c r="P71" s="371"/>
      <c r="Q71" s="371"/>
      <c r="R71" s="349" t="s">
        <v>51</v>
      </c>
      <c r="S71" s="276">
        <f t="shared" si="3"/>
        <v>450000</v>
      </c>
      <c r="T71" s="391" t="s">
        <v>333</v>
      </c>
      <c r="U71" s="28" t="s">
        <v>351</v>
      </c>
      <c r="V71" s="11"/>
    </row>
    <row r="72" spans="1:22" s="12" customFormat="1" ht="32.25" customHeight="1">
      <c r="A72" s="103">
        <v>63</v>
      </c>
      <c r="B72" s="127" t="s">
        <v>365</v>
      </c>
      <c r="C72" s="502"/>
      <c r="D72" s="502"/>
      <c r="E72" s="389"/>
      <c r="F72" s="495"/>
      <c r="G72" s="371"/>
      <c r="H72" s="371"/>
      <c r="I72" s="371"/>
      <c r="J72" s="371"/>
      <c r="K72" s="371"/>
      <c r="L72" s="502" t="s">
        <v>51</v>
      </c>
      <c r="M72" s="419">
        <v>1097606</v>
      </c>
      <c r="N72" s="371"/>
      <c r="O72" s="371"/>
      <c r="P72" s="371"/>
      <c r="Q72" s="371"/>
      <c r="R72" s="349" t="s">
        <v>51</v>
      </c>
      <c r="S72" s="276">
        <f t="shared" si="3"/>
        <v>1097606</v>
      </c>
      <c r="T72" s="391" t="s">
        <v>333</v>
      </c>
      <c r="U72" s="28" t="s">
        <v>351</v>
      </c>
      <c r="V72" s="11"/>
    </row>
    <row r="73" spans="1:22" s="12" customFormat="1" ht="32.25" customHeight="1">
      <c r="A73" s="24">
        <v>64</v>
      </c>
      <c r="B73" s="34" t="s">
        <v>366</v>
      </c>
      <c r="C73" s="502"/>
      <c r="D73" s="502"/>
      <c r="E73" s="389"/>
      <c r="F73" s="495"/>
      <c r="G73" s="371"/>
      <c r="H73" s="371"/>
      <c r="I73" s="371"/>
      <c r="J73" s="371"/>
      <c r="K73" s="371"/>
      <c r="L73" s="371"/>
      <c r="M73" s="371"/>
      <c r="N73" s="502" t="s">
        <v>51</v>
      </c>
      <c r="O73" s="419">
        <v>1872500</v>
      </c>
      <c r="P73" s="371"/>
      <c r="Q73" s="371"/>
      <c r="R73" s="349" t="s">
        <v>51</v>
      </c>
      <c r="S73" s="276">
        <f t="shared" si="3"/>
        <v>1872500</v>
      </c>
      <c r="T73" s="391" t="s">
        <v>333</v>
      </c>
      <c r="U73" s="28" t="s">
        <v>351</v>
      </c>
      <c r="V73" s="11"/>
    </row>
    <row r="74" spans="1:22" s="12" customFormat="1" ht="32.25" customHeight="1">
      <c r="A74" s="103">
        <v>65</v>
      </c>
      <c r="B74" s="25" t="s">
        <v>367</v>
      </c>
      <c r="C74" s="502"/>
      <c r="D74" s="502"/>
      <c r="E74" s="389"/>
      <c r="F74" s="495"/>
      <c r="G74" s="371"/>
      <c r="H74" s="502" t="s">
        <v>51</v>
      </c>
      <c r="I74" s="419">
        <v>2800000</v>
      </c>
      <c r="J74" s="371"/>
      <c r="K74" s="371"/>
      <c r="L74" s="371"/>
      <c r="M74" s="371"/>
      <c r="N74" s="371"/>
      <c r="O74" s="371"/>
      <c r="P74" s="371"/>
      <c r="Q74" s="371"/>
      <c r="R74" s="349" t="s">
        <v>51</v>
      </c>
      <c r="S74" s="276">
        <f t="shared" ref="S74:S134" si="6">I74+K74+M74+O74+Q74</f>
        <v>2800000</v>
      </c>
      <c r="T74" s="391" t="s">
        <v>333</v>
      </c>
      <c r="U74" s="28" t="s">
        <v>368</v>
      </c>
      <c r="V74" s="11"/>
    </row>
    <row r="75" spans="1:22" s="12" customFormat="1" ht="32.25" customHeight="1">
      <c r="A75" s="24">
        <v>66</v>
      </c>
      <c r="B75" s="25" t="s">
        <v>369</v>
      </c>
      <c r="C75" s="502"/>
      <c r="D75" s="502"/>
      <c r="E75" s="389"/>
      <c r="F75" s="495"/>
      <c r="G75" s="371"/>
      <c r="H75" s="502" t="s">
        <v>51</v>
      </c>
      <c r="I75" s="419">
        <v>2000000</v>
      </c>
      <c r="J75" s="371"/>
      <c r="K75" s="371"/>
      <c r="L75" s="371"/>
      <c r="M75" s="371"/>
      <c r="N75" s="371"/>
      <c r="O75" s="371"/>
      <c r="P75" s="371"/>
      <c r="Q75" s="371"/>
      <c r="R75" s="349" t="s">
        <v>51</v>
      </c>
      <c r="S75" s="276">
        <f t="shared" si="6"/>
        <v>2000000</v>
      </c>
      <c r="T75" s="391" t="s">
        <v>333</v>
      </c>
      <c r="U75" s="28" t="s">
        <v>368</v>
      </c>
      <c r="V75" s="11"/>
    </row>
    <row r="76" spans="1:22" s="12" customFormat="1" ht="32.25" customHeight="1">
      <c r="A76" s="103">
        <v>67</v>
      </c>
      <c r="B76" s="25" t="s">
        <v>370</v>
      </c>
      <c r="C76" s="502"/>
      <c r="D76" s="502"/>
      <c r="E76" s="389"/>
      <c r="F76" s="495"/>
      <c r="G76" s="371"/>
      <c r="H76" s="502" t="s">
        <v>51</v>
      </c>
      <c r="I76" s="419">
        <v>2800000</v>
      </c>
      <c r="J76" s="371"/>
      <c r="K76" s="371"/>
      <c r="L76" s="371"/>
      <c r="M76" s="371"/>
      <c r="N76" s="371"/>
      <c r="O76" s="371"/>
      <c r="P76" s="371"/>
      <c r="Q76" s="371"/>
      <c r="R76" s="349" t="s">
        <v>51</v>
      </c>
      <c r="S76" s="276">
        <f t="shared" si="6"/>
        <v>2800000</v>
      </c>
      <c r="T76" s="391" t="s">
        <v>333</v>
      </c>
      <c r="U76" s="28" t="s">
        <v>368</v>
      </c>
      <c r="V76" s="11"/>
    </row>
    <row r="77" spans="1:22" s="12" customFormat="1" ht="32.25" customHeight="1">
      <c r="A77" s="24">
        <v>68</v>
      </c>
      <c r="B77" s="25" t="s">
        <v>371</v>
      </c>
      <c r="C77" s="502"/>
      <c r="D77" s="502"/>
      <c r="E77" s="389"/>
      <c r="F77" s="495"/>
      <c r="G77" s="371"/>
      <c r="H77" s="502" t="s">
        <v>51</v>
      </c>
      <c r="I77" s="419">
        <v>3000000</v>
      </c>
      <c r="J77" s="371"/>
      <c r="K77" s="371"/>
      <c r="L77" s="371"/>
      <c r="M77" s="371"/>
      <c r="N77" s="371"/>
      <c r="O77" s="371"/>
      <c r="P77" s="371"/>
      <c r="Q77" s="371"/>
      <c r="R77" s="349" t="s">
        <v>51</v>
      </c>
      <c r="S77" s="276">
        <f t="shared" si="6"/>
        <v>3000000</v>
      </c>
      <c r="T77" s="391" t="s">
        <v>333</v>
      </c>
      <c r="U77" s="28" t="s">
        <v>368</v>
      </c>
      <c r="V77" s="11"/>
    </row>
    <row r="78" spans="1:22" s="12" customFormat="1" ht="29.25" customHeight="1">
      <c r="A78" s="103">
        <v>69</v>
      </c>
      <c r="B78" s="25" t="s">
        <v>372</v>
      </c>
      <c r="C78" s="502"/>
      <c r="D78" s="502"/>
      <c r="E78" s="389"/>
      <c r="F78" s="495"/>
      <c r="G78" s="371"/>
      <c r="H78" s="502" t="s">
        <v>51</v>
      </c>
      <c r="I78" s="419">
        <v>800000</v>
      </c>
      <c r="J78" s="371"/>
      <c r="K78" s="371"/>
      <c r="L78" s="371"/>
      <c r="M78" s="371"/>
      <c r="N78" s="371"/>
      <c r="O78" s="371"/>
      <c r="P78" s="371"/>
      <c r="Q78" s="371"/>
      <c r="R78" s="349" t="s">
        <v>51</v>
      </c>
      <c r="S78" s="276">
        <f t="shared" si="6"/>
        <v>800000</v>
      </c>
      <c r="T78" s="391" t="s">
        <v>333</v>
      </c>
      <c r="U78" s="28" t="s">
        <v>368</v>
      </c>
      <c r="V78" s="11"/>
    </row>
    <row r="79" spans="1:22" s="12" customFormat="1" ht="29.25" customHeight="1">
      <c r="A79" s="24">
        <v>70</v>
      </c>
      <c r="B79" s="25" t="s">
        <v>373</v>
      </c>
      <c r="C79" s="502"/>
      <c r="D79" s="502"/>
      <c r="E79" s="389"/>
      <c r="F79" s="495"/>
      <c r="G79" s="371"/>
      <c r="H79" s="502" t="s">
        <v>51</v>
      </c>
      <c r="I79" s="419">
        <v>1700000</v>
      </c>
      <c r="J79" s="371"/>
      <c r="K79" s="371"/>
      <c r="L79" s="371"/>
      <c r="M79" s="371"/>
      <c r="N79" s="371"/>
      <c r="O79" s="371"/>
      <c r="P79" s="371"/>
      <c r="Q79" s="371"/>
      <c r="R79" s="349" t="s">
        <v>51</v>
      </c>
      <c r="S79" s="276">
        <f t="shared" si="6"/>
        <v>1700000</v>
      </c>
      <c r="T79" s="391" t="s">
        <v>333</v>
      </c>
      <c r="U79" s="28" t="s">
        <v>368</v>
      </c>
      <c r="V79" s="11"/>
    </row>
    <row r="80" spans="1:22" s="12" customFormat="1" ht="29.25" customHeight="1">
      <c r="A80" s="103">
        <v>71</v>
      </c>
      <c r="B80" s="25" t="s">
        <v>374</v>
      </c>
      <c r="C80" s="502"/>
      <c r="D80" s="502"/>
      <c r="E80" s="389"/>
      <c r="F80" s="495"/>
      <c r="G80" s="371"/>
      <c r="H80" s="502" t="s">
        <v>51</v>
      </c>
      <c r="I80" s="419">
        <v>2000000</v>
      </c>
      <c r="J80" s="371"/>
      <c r="K80" s="371"/>
      <c r="L80" s="371"/>
      <c r="M80" s="371"/>
      <c r="N80" s="371"/>
      <c r="O80" s="371"/>
      <c r="P80" s="371"/>
      <c r="Q80" s="371"/>
      <c r="R80" s="349" t="s">
        <v>51</v>
      </c>
      <c r="S80" s="276">
        <f t="shared" si="6"/>
        <v>2000000</v>
      </c>
      <c r="T80" s="391" t="s">
        <v>333</v>
      </c>
      <c r="U80" s="28" t="s">
        <v>368</v>
      </c>
      <c r="V80" s="11"/>
    </row>
    <row r="81" spans="1:22" s="12" customFormat="1" ht="29.25" customHeight="1">
      <c r="A81" s="24">
        <v>72</v>
      </c>
      <c r="B81" s="25" t="s">
        <v>375</v>
      </c>
      <c r="C81" s="502"/>
      <c r="D81" s="502"/>
      <c r="E81" s="389"/>
      <c r="F81" s="495"/>
      <c r="G81" s="371"/>
      <c r="H81" s="502" t="s">
        <v>51</v>
      </c>
      <c r="I81" s="419">
        <v>2000000</v>
      </c>
      <c r="J81" s="371"/>
      <c r="K81" s="371"/>
      <c r="L81" s="371"/>
      <c r="M81" s="371"/>
      <c r="N81" s="371"/>
      <c r="O81" s="371"/>
      <c r="P81" s="371"/>
      <c r="Q81" s="371"/>
      <c r="R81" s="349" t="s">
        <v>51</v>
      </c>
      <c r="S81" s="276">
        <f t="shared" si="6"/>
        <v>2000000</v>
      </c>
      <c r="T81" s="391" t="s">
        <v>333</v>
      </c>
      <c r="U81" s="28" t="s">
        <v>368</v>
      </c>
      <c r="V81" s="11"/>
    </row>
    <row r="82" spans="1:22" s="12" customFormat="1" ht="27" customHeight="1">
      <c r="A82" s="103">
        <v>73</v>
      </c>
      <c r="B82" s="25" t="s">
        <v>376</v>
      </c>
      <c r="C82" s="502"/>
      <c r="D82" s="502"/>
      <c r="E82" s="389"/>
      <c r="F82" s="495"/>
      <c r="G82" s="371"/>
      <c r="H82" s="502" t="s">
        <v>51</v>
      </c>
      <c r="I82" s="419">
        <v>3000000</v>
      </c>
      <c r="J82" s="371"/>
      <c r="K82" s="371"/>
      <c r="L82" s="371"/>
      <c r="M82" s="371"/>
      <c r="N82" s="371"/>
      <c r="O82" s="371"/>
      <c r="P82" s="371"/>
      <c r="Q82" s="371"/>
      <c r="R82" s="349" t="s">
        <v>51</v>
      </c>
      <c r="S82" s="276">
        <f t="shared" si="6"/>
        <v>3000000</v>
      </c>
      <c r="T82" s="391" t="s">
        <v>333</v>
      </c>
      <c r="U82" s="28" t="s">
        <v>368</v>
      </c>
      <c r="V82" s="11"/>
    </row>
    <row r="83" spans="1:22" s="12" customFormat="1" ht="27" customHeight="1">
      <c r="A83" s="24">
        <v>74</v>
      </c>
      <c r="B83" s="25" t="s">
        <v>377</v>
      </c>
      <c r="C83" s="502"/>
      <c r="D83" s="502"/>
      <c r="E83" s="389"/>
      <c r="F83" s="495"/>
      <c r="G83" s="371"/>
      <c r="H83" s="371"/>
      <c r="I83" s="371"/>
      <c r="J83" s="502" t="s">
        <v>51</v>
      </c>
      <c r="K83" s="419">
        <v>3000000</v>
      </c>
      <c r="L83" s="371"/>
      <c r="M83" s="371"/>
      <c r="N83" s="371"/>
      <c r="O83" s="371"/>
      <c r="P83" s="371"/>
      <c r="Q83" s="371"/>
      <c r="R83" s="349" t="s">
        <v>51</v>
      </c>
      <c r="S83" s="276">
        <f t="shared" si="6"/>
        <v>3000000</v>
      </c>
      <c r="T83" s="391" t="s">
        <v>333</v>
      </c>
      <c r="U83" s="28" t="s">
        <v>368</v>
      </c>
      <c r="V83" s="11"/>
    </row>
    <row r="84" spans="1:22" s="12" customFormat="1" ht="27" customHeight="1">
      <c r="A84" s="103">
        <v>75</v>
      </c>
      <c r="B84" s="25" t="s">
        <v>378</v>
      </c>
      <c r="C84" s="502"/>
      <c r="D84" s="502"/>
      <c r="E84" s="389"/>
      <c r="F84" s="495"/>
      <c r="G84" s="371"/>
      <c r="H84" s="371"/>
      <c r="I84" s="371"/>
      <c r="J84" s="502" t="s">
        <v>51</v>
      </c>
      <c r="K84" s="419">
        <v>2800000</v>
      </c>
      <c r="L84" s="371"/>
      <c r="M84" s="371"/>
      <c r="N84" s="371"/>
      <c r="O84" s="371"/>
      <c r="P84" s="371"/>
      <c r="Q84" s="371"/>
      <c r="R84" s="349" t="s">
        <v>51</v>
      </c>
      <c r="S84" s="276">
        <f t="shared" si="6"/>
        <v>2800000</v>
      </c>
      <c r="T84" s="391" t="s">
        <v>333</v>
      </c>
      <c r="U84" s="28" t="s">
        <v>368</v>
      </c>
      <c r="V84" s="11"/>
    </row>
    <row r="85" spans="1:22" s="12" customFormat="1" ht="27" customHeight="1">
      <c r="A85" s="24">
        <v>76</v>
      </c>
      <c r="B85" s="25" t="s">
        <v>379</v>
      </c>
      <c r="C85" s="502"/>
      <c r="D85" s="502"/>
      <c r="E85" s="389"/>
      <c r="F85" s="495"/>
      <c r="G85" s="371"/>
      <c r="H85" s="371"/>
      <c r="I85" s="371"/>
      <c r="J85" s="502" t="s">
        <v>51</v>
      </c>
      <c r="K85" s="419">
        <v>3000000</v>
      </c>
      <c r="L85" s="371"/>
      <c r="M85" s="371"/>
      <c r="N85" s="371"/>
      <c r="O85" s="371"/>
      <c r="P85" s="371"/>
      <c r="Q85" s="371"/>
      <c r="R85" s="349" t="s">
        <v>51</v>
      </c>
      <c r="S85" s="276">
        <f t="shared" si="6"/>
        <v>3000000</v>
      </c>
      <c r="T85" s="391" t="s">
        <v>333</v>
      </c>
      <c r="U85" s="28" t="s">
        <v>368</v>
      </c>
      <c r="V85" s="11"/>
    </row>
    <row r="86" spans="1:22" s="12" customFormat="1" ht="27" customHeight="1">
      <c r="A86" s="103">
        <v>77</v>
      </c>
      <c r="B86" s="25" t="s">
        <v>380</v>
      </c>
      <c r="C86" s="502"/>
      <c r="D86" s="502"/>
      <c r="E86" s="389"/>
      <c r="F86" s="495"/>
      <c r="G86" s="371"/>
      <c r="H86" s="371"/>
      <c r="I86" s="371"/>
      <c r="J86" s="502" t="s">
        <v>51</v>
      </c>
      <c r="K86" s="419">
        <v>1700000</v>
      </c>
      <c r="L86" s="371"/>
      <c r="M86" s="371"/>
      <c r="N86" s="371"/>
      <c r="O86" s="371"/>
      <c r="P86" s="371"/>
      <c r="Q86" s="371"/>
      <c r="R86" s="349" t="s">
        <v>51</v>
      </c>
      <c r="S86" s="276">
        <f t="shared" si="6"/>
        <v>1700000</v>
      </c>
      <c r="T86" s="391" t="s">
        <v>333</v>
      </c>
      <c r="U86" s="28" t="s">
        <v>368</v>
      </c>
      <c r="V86" s="11"/>
    </row>
    <row r="87" spans="1:22" s="12" customFormat="1" ht="27" customHeight="1">
      <c r="A87" s="24">
        <v>78</v>
      </c>
      <c r="B87" s="25" t="s">
        <v>381</v>
      </c>
      <c r="C87" s="502"/>
      <c r="D87" s="502"/>
      <c r="E87" s="389"/>
      <c r="F87" s="495"/>
      <c r="G87" s="371"/>
      <c r="H87" s="371"/>
      <c r="I87" s="371"/>
      <c r="J87" s="502" t="s">
        <v>51</v>
      </c>
      <c r="K87" s="419">
        <v>2600000</v>
      </c>
      <c r="L87" s="371"/>
      <c r="M87" s="371"/>
      <c r="N87" s="371"/>
      <c r="O87" s="371"/>
      <c r="P87" s="371"/>
      <c r="Q87" s="371"/>
      <c r="R87" s="349" t="s">
        <v>51</v>
      </c>
      <c r="S87" s="276">
        <f t="shared" si="6"/>
        <v>2600000</v>
      </c>
      <c r="T87" s="391" t="s">
        <v>333</v>
      </c>
      <c r="U87" s="28" t="s">
        <v>368</v>
      </c>
      <c r="V87" s="11"/>
    </row>
    <row r="88" spans="1:22" s="12" customFormat="1" ht="27" customHeight="1">
      <c r="A88" s="103">
        <v>79</v>
      </c>
      <c r="B88" s="25" t="s">
        <v>382</v>
      </c>
      <c r="C88" s="502"/>
      <c r="D88" s="502"/>
      <c r="E88" s="389"/>
      <c r="F88" s="495"/>
      <c r="G88" s="371"/>
      <c r="H88" s="371"/>
      <c r="I88" s="371"/>
      <c r="J88" s="502" t="s">
        <v>51</v>
      </c>
      <c r="K88" s="251">
        <v>20000000</v>
      </c>
      <c r="L88" s="371"/>
      <c r="M88" s="371"/>
      <c r="N88" s="371"/>
      <c r="O88" s="371"/>
      <c r="P88" s="371"/>
      <c r="Q88" s="371"/>
      <c r="R88" s="349" t="s">
        <v>51</v>
      </c>
      <c r="S88" s="276">
        <f t="shared" si="6"/>
        <v>20000000</v>
      </c>
      <c r="T88" s="391" t="s">
        <v>333</v>
      </c>
      <c r="U88" s="28" t="s">
        <v>368</v>
      </c>
      <c r="V88" s="11"/>
    </row>
    <row r="89" spans="1:22" s="12" customFormat="1" ht="27" customHeight="1">
      <c r="A89" s="24">
        <v>80</v>
      </c>
      <c r="B89" s="25" t="s">
        <v>383</v>
      </c>
      <c r="C89" s="502"/>
      <c r="D89" s="502"/>
      <c r="E89" s="389"/>
      <c r="F89" s="495"/>
      <c r="G89" s="371"/>
      <c r="H89" s="371"/>
      <c r="I89" s="371"/>
      <c r="J89" s="502" t="s">
        <v>51</v>
      </c>
      <c r="K89" s="427">
        <v>1600000</v>
      </c>
      <c r="L89" s="371"/>
      <c r="M89" s="371"/>
      <c r="N89" s="371"/>
      <c r="O89" s="371"/>
      <c r="P89" s="371"/>
      <c r="Q89" s="371"/>
      <c r="R89" s="349" t="s">
        <v>51</v>
      </c>
      <c r="S89" s="276">
        <f t="shared" si="6"/>
        <v>1600000</v>
      </c>
      <c r="T89" s="403" t="s">
        <v>333</v>
      </c>
      <c r="U89" s="29" t="s">
        <v>368</v>
      </c>
      <c r="V89" s="11"/>
    </row>
    <row r="90" spans="1:22" s="12" customFormat="1" ht="27" customHeight="1">
      <c r="A90" s="103">
        <v>81</v>
      </c>
      <c r="B90" s="25" t="s">
        <v>384</v>
      </c>
      <c r="C90" s="502"/>
      <c r="D90" s="502"/>
      <c r="E90" s="389"/>
      <c r="F90" s="495"/>
      <c r="G90" s="371"/>
      <c r="H90" s="371"/>
      <c r="I90" s="371"/>
      <c r="J90" s="502" t="s">
        <v>51</v>
      </c>
      <c r="K90" s="427">
        <v>2354000</v>
      </c>
      <c r="L90" s="371"/>
      <c r="M90" s="371"/>
      <c r="N90" s="371"/>
      <c r="O90" s="371"/>
      <c r="P90" s="371"/>
      <c r="Q90" s="371"/>
      <c r="R90" s="349" t="s">
        <v>51</v>
      </c>
      <c r="S90" s="276">
        <f t="shared" si="6"/>
        <v>2354000</v>
      </c>
      <c r="T90" s="518" t="s">
        <v>333</v>
      </c>
      <c r="U90" s="335" t="s">
        <v>368</v>
      </c>
      <c r="V90" s="11"/>
    </row>
    <row r="91" spans="1:22" s="12" customFormat="1" ht="27" customHeight="1">
      <c r="A91" s="24">
        <v>82</v>
      </c>
      <c r="B91" s="25" t="s">
        <v>385</v>
      </c>
      <c r="C91" s="502"/>
      <c r="D91" s="502"/>
      <c r="E91" s="389"/>
      <c r="F91" s="495"/>
      <c r="G91" s="371"/>
      <c r="H91" s="371"/>
      <c r="I91" s="371"/>
      <c r="J91" s="502" t="s">
        <v>51</v>
      </c>
      <c r="K91" s="427">
        <v>1200000</v>
      </c>
      <c r="L91" s="371"/>
      <c r="M91" s="371"/>
      <c r="N91" s="371"/>
      <c r="O91" s="371"/>
      <c r="P91" s="371"/>
      <c r="Q91" s="371"/>
      <c r="R91" s="349" t="s">
        <v>51</v>
      </c>
      <c r="S91" s="276">
        <f t="shared" si="6"/>
        <v>1200000</v>
      </c>
      <c r="T91" s="391" t="s">
        <v>333</v>
      </c>
      <c r="U91" s="28" t="s">
        <v>368</v>
      </c>
      <c r="V91" s="11"/>
    </row>
    <row r="92" spans="1:22" s="12" customFormat="1" ht="53.25" customHeight="1">
      <c r="A92" s="103">
        <v>83</v>
      </c>
      <c r="B92" s="25" t="s">
        <v>386</v>
      </c>
      <c r="C92" s="502"/>
      <c r="D92" s="502"/>
      <c r="E92" s="389"/>
      <c r="F92" s="495"/>
      <c r="G92" s="371"/>
      <c r="H92" s="371"/>
      <c r="I92" s="371"/>
      <c r="J92" s="371"/>
      <c r="K92" s="371"/>
      <c r="L92" s="502" t="s">
        <v>51</v>
      </c>
      <c r="M92" s="427">
        <v>10000000</v>
      </c>
      <c r="N92" s="371"/>
      <c r="O92" s="371"/>
      <c r="P92" s="371"/>
      <c r="Q92" s="371"/>
      <c r="R92" s="349" t="s">
        <v>51</v>
      </c>
      <c r="S92" s="276">
        <f t="shared" si="6"/>
        <v>10000000</v>
      </c>
      <c r="T92" s="391" t="s">
        <v>333</v>
      </c>
      <c r="U92" s="28" t="s">
        <v>368</v>
      </c>
      <c r="V92" s="11"/>
    </row>
    <row r="93" spans="1:22" s="12" customFormat="1" ht="27" customHeight="1">
      <c r="A93" s="24">
        <v>84</v>
      </c>
      <c r="B93" s="25" t="s">
        <v>387</v>
      </c>
      <c r="C93" s="502"/>
      <c r="D93" s="502"/>
      <c r="E93" s="389"/>
      <c r="F93" s="495"/>
      <c r="G93" s="371"/>
      <c r="H93" s="371"/>
      <c r="I93" s="371"/>
      <c r="J93" s="371"/>
      <c r="K93" s="371"/>
      <c r="L93" s="502" t="s">
        <v>51</v>
      </c>
      <c r="M93" s="427">
        <v>7500000</v>
      </c>
      <c r="N93" s="371"/>
      <c r="O93" s="371"/>
      <c r="P93" s="371"/>
      <c r="Q93" s="371"/>
      <c r="R93" s="349" t="s">
        <v>51</v>
      </c>
      <c r="S93" s="276">
        <f t="shared" si="6"/>
        <v>7500000</v>
      </c>
      <c r="T93" s="518" t="s">
        <v>333</v>
      </c>
      <c r="U93" s="335" t="s">
        <v>368</v>
      </c>
      <c r="V93" s="11"/>
    </row>
    <row r="94" spans="1:22" s="12" customFormat="1" ht="27" customHeight="1">
      <c r="A94" s="103">
        <v>85</v>
      </c>
      <c r="B94" s="25" t="s">
        <v>388</v>
      </c>
      <c r="C94" s="502"/>
      <c r="D94" s="502"/>
      <c r="E94" s="389"/>
      <c r="F94" s="495"/>
      <c r="G94" s="371"/>
      <c r="H94" s="371"/>
      <c r="I94" s="371"/>
      <c r="J94" s="371"/>
      <c r="K94" s="371"/>
      <c r="L94" s="502" t="s">
        <v>51</v>
      </c>
      <c r="M94" s="427">
        <v>5000000</v>
      </c>
      <c r="N94" s="371"/>
      <c r="O94" s="371"/>
      <c r="P94" s="371"/>
      <c r="Q94" s="371"/>
      <c r="R94" s="349" t="s">
        <v>51</v>
      </c>
      <c r="S94" s="276">
        <f t="shared" si="6"/>
        <v>5000000</v>
      </c>
      <c r="T94" s="391" t="s">
        <v>333</v>
      </c>
      <c r="U94" s="28" t="s">
        <v>368</v>
      </c>
      <c r="V94" s="11"/>
    </row>
    <row r="95" spans="1:22" s="12" customFormat="1" ht="27" customHeight="1">
      <c r="A95" s="24">
        <v>86</v>
      </c>
      <c r="B95" s="25" t="s">
        <v>389</v>
      </c>
      <c r="C95" s="502"/>
      <c r="D95" s="502"/>
      <c r="E95" s="389"/>
      <c r="F95" s="495"/>
      <c r="G95" s="371"/>
      <c r="H95" s="371"/>
      <c r="I95" s="371"/>
      <c r="J95" s="371"/>
      <c r="K95" s="371"/>
      <c r="L95" s="502" t="s">
        <v>51</v>
      </c>
      <c r="M95" s="427">
        <v>7800000</v>
      </c>
      <c r="N95" s="371"/>
      <c r="O95" s="371"/>
      <c r="P95" s="371"/>
      <c r="Q95" s="371"/>
      <c r="R95" s="349" t="s">
        <v>51</v>
      </c>
      <c r="S95" s="276">
        <f t="shared" si="6"/>
        <v>7800000</v>
      </c>
      <c r="T95" s="391" t="s">
        <v>333</v>
      </c>
      <c r="U95" s="28" t="s">
        <v>368</v>
      </c>
      <c r="V95" s="11"/>
    </row>
    <row r="96" spans="1:22" s="12" customFormat="1" ht="27" customHeight="1">
      <c r="A96" s="103">
        <v>87</v>
      </c>
      <c r="B96" s="25" t="s">
        <v>390</v>
      </c>
      <c r="C96" s="502"/>
      <c r="D96" s="502"/>
      <c r="E96" s="389"/>
      <c r="F96" s="495"/>
      <c r="G96" s="371"/>
      <c r="H96" s="371"/>
      <c r="I96" s="371"/>
      <c r="J96" s="371"/>
      <c r="K96" s="371"/>
      <c r="L96" s="502" t="s">
        <v>51</v>
      </c>
      <c r="M96" s="427">
        <v>700000</v>
      </c>
      <c r="N96" s="371"/>
      <c r="O96" s="371"/>
      <c r="P96" s="371"/>
      <c r="Q96" s="371"/>
      <c r="R96" s="349" t="s">
        <v>51</v>
      </c>
      <c r="S96" s="276">
        <f t="shared" si="6"/>
        <v>700000</v>
      </c>
      <c r="T96" s="391" t="s">
        <v>333</v>
      </c>
      <c r="U96" s="28" t="s">
        <v>368</v>
      </c>
      <c r="V96" s="11"/>
    </row>
    <row r="97" spans="1:22" s="12" customFormat="1" ht="27" customHeight="1">
      <c r="A97" s="24">
        <v>88</v>
      </c>
      <c r="B97" s="25" t="s">
        <v>391</v>
      </c>
      <c r="C97" s="502"/>
      <c r="D97" s="502"/>
      <c r="E97" s="389"/>
      <c r="F97" s="495"/>
      <c r="G97" s="371"/>
      <c r="H97" s="371"/>
      <c r="I97" s="371"/>
      <c r="J97" s="371"/>
      <c r="K97" s="371"/>
      <c r="L97" s="502" t="s">
        <v>51</v>
      </c>
      <c r="M97" s="427">
        <v>1000000</v>
      </c>
      <c r="N97" s="371"/>
      <c r="O97" s="371"/>
      <c r="P97" s="371"/>
      <c r="Q97" s="371"/>
      <c r="R97" s="349" t="s">
        <v>51</v>
      </c>
      <c r="S97" s="276">
        <f t="shared" si="6"/>
        <v>1000000</v>
      </c>
      <c r="T97" s="391" t="s">
        <v>333</v>
      </c>
      <c r="U97" s="28" t="s">
        <v>368</v>
      </c>
      <c r="V97" s="11"/>
    </row>
    <row r="98" spans="1:22" s="12" customFormat="1" ht="51" customHeight="1">
      <c r="A98" s="103">
        <v>89</v>
      </c>
      <c r="B98" s="25" t="s">
        <v>392</v>
      </c>
      <c r="C98" s="502"/>
      <c r="D98" s="502"/>
      <c r="E98" s="389"/>
      <c r="F98" s="495"/>
      <c r="G98" s="371"/>
      <c r="H98" s="371"/>
      <c r="I98" s="371"/>
      <c r="J98" s="371"/>
      <c r="K98" s="371"/>
      <c r="L98" s="371"/>
      <c r="M98" s="371"/>
      <c r="N98" s="502" t="s">
        <v>51</v>
      </c>
      <c r="O98" s="419">
        <v>3500000</v>
      </c>
      <c r="P98" s="371"/>
      <c r="Q98" s="371"/>
      <c r="R98" s="349" t="s">
        <v>51</v>
      </c>
      <c r="S98" s="276">
        <f t="shared" si="6"/>
        <v>3500000</v>
      </c>
      <c r="T98" s="391" t="s">
        <v>333</v>
      </c>
      <c r="U98" s="28" t="s">
        <v>368</v>
      </c>
      <c r="V98" s="11"/>
    </row>
    <row r="99" spans="1:22" s="12" customFormat="1" ht="51" customHeight="1">
      <c r="A99" s="24">
        <v>90</v>
      </c>
      <c r="B99" s="25" t="s">
        <v>393</v>
      </c>
      <c r="C99" s="502"/>
      <c r="D99" s="502"/>
      <c r="E99" s="389"/>
      <c r="F99" s="495"/>
      <c r="G99" s="371"/>
      <c r="H99" s="371"/>
      <c r="I99" s="371"/>
      <c r="J99" s="371"/>
      <c r="K99" s="371"/>
      <c r="L99" s="371"/>
      <c r="M99" s="371"/>
      <c r="N99" s="502" t="s">
        <v>51</v>
      </c>
      <c r="O99" s="419">
        <v>8700000</v>
      </c>
      <c r="P99" s="371"/>
      <c r="Q99" s="371"/>
      <c r="R99" s="349" t="s">
        <v>51</v>
      </c>
      <c r="S99" s="276">
        <f t="shared" si="6"/>
        <v>8700000</v>
      </c>
      <c r="T99" s="391" t="s">
        <v>333</v>
      </c>
      <c r="U99" s="28" t="s">
        <v>368</v>
      </c>
      <c r="V99" s="11"/>
    </row>
    <row r="100" spans="1:22" s="12" customFormat="1" ht="40.5" customHeight="1">
      <c r="A100" s="103">
        <v>91</v>
      </c>
      <c r="B100" s="25" t="s">
        <v>394</v>
      </c>
      <c r="C100" s="502"/>
      <c r="D100" s="502"/>
      <c r="E100" s="389"/>
      <c r="F100" s="495"/>
      <c r="G100" s="371"/>
      <c r="H100" s="371"/>
      <c r="I100" s="371"/>
      <c r="J100" s="371"/>
      <c r="K100" s="371"/>
      <c r="L100" s="371"/>
      <c r="M100" s="371"/>
      <c r="N100" s="502" t="s">
        <v>51</v>
      </c>
      <c r="O100" s="427">
        <v>2200000</v>
      </c>
      <c r="P100" s="371"/>
      <c r="Q100" s="371"/>
      <c r="R100" s="349" t="s">
        <v>51</v>
      </c>
      <c r="S100" s="276">
        <f t="shared" si="6"/>
        <v>2200000</v>
      </c>
      <c r="T100" s="391" t="s">
        <v>333</v>
      </c>
      <c r="U100" s="28" t="s">
        <v>368</v>
      </c>
      <c r="V100" s="11"/>
    </row>
    <row r="101" spans="1:22" s="12" customFormat="1" ht="39.75" customHeight="1">
      <c r="A101" s="24">
        <v>92</v>
      </c>
      <c r="B101" s="25" t="s">
        <v>395</v>
      </c>
      <c r="C101" s="502"/>
      <c r="D101" s="502"/>
      <c r="E101" s="389"/>
      <c r="F101" s="495"/>
      <c r="G101" s="371"/>
      <c r="H101" s="371"/>
      <c r="I101" s="371"/>
      <c r="J101" s="371"/>
      <c r="K101" s="371"/>
      <c r="L101" s="371"/>
      <c r="M101" s="371"/>
      <c r="N101" s="502" t="s">
        <v>51</v>
      </c>
      <c r="O101" s="427">
        <v>6000000</v>
      </c>
      <c r="P101" s="371"/>
      <c r="Q101" s="371"/>
      <c r="R101" s="349" t="s">
        <v>51</v>
      </c>
      <c r="S101" s="276">
        <f t="shared" si="6"/>
        <v>6000000</v>
      </c>
      <c r="T101" s="391" t="s">
        <v>333</v>
      </c>
      <c r="U101" s="28" t="s">
        <v>368</v>
      </c>
      <c r="V101" s="11"/>
    </row>
    <row r="102" spans="1:22" s="12" customFormat="1" ht="34.5" customHeight="1">
      <c r="A102" s="103">
        <v>93</v>
      </c>
      <c r="B102" s="25" t="s">
        <v>396</v>
      </c>
      <c r="C102" s="502"/>
      <c r="D102" s="502"/>
      <c r="E102" s="389"/>
      <c r="F102" s="495"/>
      <c r="G102" s="371"/>
      <c r="H102" s="371"/>
      <c r="I102" s="371"/>
      <c r="J102" s="371"/>
      <c r="K102" s="371"/>
      <c r="L102" s="371"/>
      <c r="M102" s="371"/>
      <c r="N102" s="502" t="s">
        <v>51</v>
      </c>
      <c r="O102" s="419">
        <v>6700000</v>
      </c>
      <c r="P102" s="371"/>
      <c r="Q102" s="371"/>
      <c r="R102" s="349" t="s">
        <v>51</v>
      </c>
      <c r="S102" s="276">
        <f t="shared" si="6"/>
        <v>6700000</v>
      </c>
      <c r="T102" s="391" t="s">
        <v>333</v>
      </c>
      <c r="U102" s="28" t="s">
        <v>368</v>
      </c>
      <c r="V102" s="11"/>
    </row>
    <row r="103" spans="1:22" s="12" customFormat="1" ht="34.5" customHeight="1">
      <c r="A103" s="24">
        <v>94</v>
      </c>
      <c r="B103" s="25" t="s">
        <v>397</v>
      </c>
      <c r="C103" s="502"/>
      <c r="D103" s="502"/>
      <c r="E103" s="389"/>
      <c r="F103" s="495"/>
      <c r="G103" s="371"/>
      <c r="H103" s="371"/>
      <c r="I103" s="371"/>
      <c r="J103" s="371"/>
      <c r="K103" s="371"/>
      <c r="L103" s="371"/>
      <c r="M103" s="371"/>
      <c r="N103" s="502" t="s">
        <v>51</v>
      </c>
      <c r="O103" s="419">
        <v>2600000</v>
      </c>
      <c r="P103" s="371"/>
      <c r="Q103" s="371"/>
      <c r="R103" s="349" t="s">
        <v>51</v>
      </c>
      <c r="S103" s="276">
        <f t="shared" si="6"/>
        <v>2600000</v>
      </c>
      <c r="T103" s="391" t="s">
        <v>333</v>
      </c>
      <c r="U103" s="28" t="s">
        <v>368</v>
      </c>
      <c r="V103" s="11"/>
    </row>
    <row r="104" spans="1:22" s="12" customFormat="1" ht="51" customHeight="1">
      <c r="A104" s="103">
        <v>95</v>
      </c>
      <c r="B104" s="25" t="s">
        <v>559</v>
      </c>
      <c r="C104" s="502"/>
      <c r="D104" s="502"/>
      <c r="E104" s="389"/>
      <c r="F104" s="495"/>
      <c r="G104" s="371"/>
      <c r="H104" s="502" t="s">
        <v>51</v>
      </c>
      <c r="I104" s="495">
        <v>6000000</v>
      </c>
      <c r="J104" s="371"/>
      <c r="K104" s="371"/>
      <c r="L104" s="371"/>
      <c r="M104" s="371"/>
      <c r="N104" s="371"/>
      <c r="O104" s="373"/>
      <c r="P104" s="371"/>
      <c r="Q104" s="371"/>
      <c r="R104" s="349" t="s">
        <v>51</v>
      </c>
      <c r="S104" s="276">
        <f t="shared" si="6"/>
        <v>6000000</v>
      </c>
      <c r="T104" s="391">
        <v>3</v>
      </c>
      <c r="U104" s="28" t="s">
        <v>399</v>
      </c>
      <c r="V104" s="11"/>
    </row>
    <row r="105" spans="1:22" s="12" customFormat="1" ht="51" customHeight="1">
      <c r="A105" s="24">
        <v>96</v>
      </c>
      <c r="B105" s="25" t="s">
        <v>400</v>
      </c>
      <c r="C105" s="502"/>
      <c r="D105" s="502"/>
      <c r="E105" s="389"/>
      <c r="F105" s="495"/>
      <c r="G105" s="371"/>
      <c r="H105" s="502" t="s">
        <v>401</v>
      </c>
      <c r="I105" s="495">
        <v>600000</v>
      </c>
      <c r="J105" s="371"/>
      <c r="K105" s="371"/>
      <c r="L105" s="371"/>
      <c r="M105" s="371"/>
      <c r="N105" s="502" t="s">
        <v>401</v>
      </c>
      <c r="O105" s="495">
        <v>600000</v>
      </c>
      <c r="P105" s="371"/>
      <c r="Q105" s="371"/>
      <c r="R105" s="349" t="s">
        <v>402</v>
      </c>
      <c r="S105" s="276">
        <f t="shared" si="6"/>
        <v>1200000</v>
      </c>
      <c r="T105" s="390">
        <v>3</v>
      </c>
      <c r="U105" s="116" t="s">
        <v>399</v>
      </c>
      <c r="V105" s="11"/>
    </row>
    <row r="106" spans="1:22" s="12" customFormat="1" ht="51" customHeight="1">
      <c r="A106" s="103">
        <v>97</v>
      </c>
      <c r="B106" s="25" t="s">
        <v>403</v>
      </c>
      <c r="C106" s="502"/>
      <c r="D106" s="502"/>
      <c r="E106" s="389"/>
      <c r="F106" s="495"/>
      <c r="G106" s="371"/>
      <c r="H106" s="502" t="s">
        <v>401</v>
      </c>
      <c r="I106" s="495">
        <v>2400000</v>
      </c>
      <c r="J106" s="371"/>
      <c r="K106" s="371"/>
      <c r="L106" s="371"/>
      <c r="M106" s="371"/>
      <c r="N106" s="371"/>
      <c r="O106" s="371"/>
      <c r="P106" s="371"/>
      <c r="Q106" s="371"/>
      <c r="R106" s="349" t="s">
        <v>401</v>
      </c>
      <c r="S106" s="276">
        <f t="shared" si="6"/>
        <v>2400000</v>
      </c>
      <c r="T106" s="391">
        <v>3</v>
      </c>
      <c r="U106" s="28" t="s">
        <v>399</v>
      </c>
      <c r="V106" s="11"/>
    </row>
    <row r="107" spans="1:22" s="12" customFormat="1" ht="51" customHeight="1">
      <c r="A107" s="24">
        <v>98</v>
      </c>
      <c r="B107" s="25" t="s">
        <v>404</v>
      </c>
      <c r="C107" s="502"/>
      <c r="D107" s="502"/>
      <c r="E107" s="389"/>
      <c r="F107" s="495"/>
      <c r="G107" s="371"/>
      <c r="H107" s="502" t="s">
        <v>401</v>
      </c>
      <c r="I107" s="495">
        <v>800000</v>
      </c>
      <c r="J107" s="371"/>
      <c r="K107" s="371"/>
      <c r="L107" s="371"/>
      <c r="M107" s="371"/>
      <c r="N107" s="371"/>
      <c r="O107" s="371"/>
      <c r="P107" s="371"/>
      <c r="Q107" s="371"/>
      <c r="R107" s="349" t="s">
        <v>401</v>
      </c>
      <c r="S107" s="276">
        <f t="shared" si="6"/>
        <v>800000</v>
      </c>
      <c r="T107" s="391">
        <v>3</v>
      </c>
      <c r="U107" s="28" t="s">
        <v>399</v>
      </c>
      <c r="V107" s="11"/>
    </row>
    <row r="108" spans="1:22" s="12" customFormat="1" ht="51" customHeight="1">
      <c r="A108" s="103">
        <v>99</v>
      </c>
      <c r="B108" s="25" t="s">
        <v>405</v>
      </c>
      <c r="C108" s="502"/>
      <c r="D108" s="502"/>
      <c r="E108" s="389"/>
      <c r="F108" s="495"/>
      <c r="G108" s="371"/>
      <c r="H108" s="502" t="s">
        <v>401</v>
      </c>
      <c r="I108" s="495">
        <v>8544000</v>
      </c>
      <c r="J108" s="371"/>
      <c r="K108" s="371"/>
      <c r="L108" s="371"/>
      <c r="M108" s="371"/>
      <c r="N108" s="371"/>
      <c r="O108" s="371"/>
      <c r="P108" s="371"/>
      <c r="Q108" s="371"/>
      <c r="R108" s="349" t="s">
        <v>401</v>
      </c>
      <c r="S108" s="276">
        <f t="shared" si="6"/>
        <v>8544000</v>
      </c>
      <c r="T108" s="390">
        <v>3</v>
      </c>
      <c r="U108" s="116" t="s">
        <v>399</v>
      </c>
      <c r="V108" s="11"/>
    </row>
    <row r="109" spans="1:22" s="12" customFormat="1" ht="51" customHeight="1">
      <c r="A109" s="24">
        <v>100</v>
      </c>
      <c r="B109" s="25" t="s">
        <v>406</v>
      </c>
      <c r="C109" s="502"/>
      <c r="D109" s="502"/>
      <c r="E109" s="389"/>
      <c r="F109" s="495"/>
      <c r="G109" s="371"/>
      <c r="H109" s="251" t="s">
        <v>407</v>
      </c>
      <c r="I109" s="419">
        <v>5000000</v>
      </c>
      <c r="J109" s="251" t="s">
        <v>407</v>
      </c>
      <c r="K109" s="419">
        <v>5000000</v>
      </c>
      <c r="L109" s="251" t="s">
        <v>407</v>
      </c>
      <c r="M109" s="419">
        <v>5000000</v>
      </c>
      <c r="N109" s="251" t="s">
        <v>407</v>
      </c>
      <c r="O109" s="419">
        <v>5000000</v>
      </c>
      <c r="P109" s="371"/>
      <c r="Q109" s="371"/>
      <c r="R109" s="340"/>
      <c r="S109" s="276">
        <f t="shared" si="6"/>
        <v>20000000</v>
      </c>
      <c r="T109" s="391">
        <v>3</v>
      </c>
      <c r="U109" s="28" t="s">
        <v>399</v>
      </c>
      <c r="V109" s="11"/>
    </row>
    <row r="110" spans="1:22" s="12" customFormat="1" ht="45.75" customHeight="1">
      <c r="A110" s="103">
        <v>101</v>
      </c>
      <c r="B110" s="114" t="s">
        <v>409</v>
      </c>
      <c r="C110" s="502"/>
      <c r="D110" s="502"/>
      <c r="E110" s="389"/>
      <c r="F110" s="495"/>
      <c r="G110" s="371"/>
      <c r="H110" s="502" t="s">
        <v>51</v>
      </c>
      <c r="I110" s="352">
        <v>1500000</v>
      </c>
      <c r="J110" s="371"/>
      <c r="K110" s="371"/>
      <c r="L110" s="371"/>
      <c r="M110" s="371"/>
      <c r="N110" s="371"/>
      <c r="O110" s="371"/>
      <c r="P110" s="371"/>
      <c r="Q110" s="371"/>
      <c r="R110" s="300" t="s">
        <v>51</v>
      </c>
      <c r="S110" s="276">
        <f t="shared" si="6"/>
        <v>1500000</v>
      </c>
      <c r="T110" s="391">
        <v>3</v>
      </c>
      <c r="U110" s="28" t="s">
        <v>408</v>
      </c>
      <c r="V110" s="11"/>
    </row>
    <row r="111" spans="1:22" s="12" customFormat="1" ht="33" customHeight="1">
      <c r="A111" s="24">
        <v>102</v>
      </c>
      <c r="B111" s="114" t="s">
        <v>410</v>
      </c>
      <c r="C111" s="502"/>
      <c r="D111" s="502"/>
      <c r="E111" s="389"/>
      <c r="F111" s="495"/>
      <c r="G111" s="371"/>
      <c r="H111" s="371"/>
      <c r="I111" s="371"/>
      <c r="J111" s="502" t="s">
        <v>51</v>
      </c>
      <c r="K111" s="389">
        <v>2500000</v>
      </c>
      <c r="L111" s="371"/>
      <c r="M111" s="371"/>
      <c r="N111" s="371"/>
      <c r="O111" s="371"/>
      <c r="P111" s="371"/>
      <c r="Q111" s="371"/>
      <c r="R111" s="300" t="s">
        <v>51</v>
      </c>
      <c r="S111" s="276">
        <f t="shared" si="6"/>
        <v>2500000</v>
      </c>
      <c r="T111" s="391">
        <v>3</v>
      </c>
      <c r="U111" s="28" t="s">
        <v>408</v>
      </c>
      <c r="V111" s="11"/>
    </row>
    <row r="112" spans="1:22" s="12" customFormat="1" ht="31.5" customHeight="1">
      <c r="A112" s="103">
        <v>103</v>
      </c>
      <c r="B112" s="114" t="s">
        <v>411</v>
      </c>
      <c r="C112" s="502"/>
      <c r="D112" s="502"/>
      <c r="E112" s="389"/>
      <c r="F112" s="495"/>
      <c r="G112" s="371"/>
      <c r="H112" s="371"/>
      <c r="I112" s="371"/>
      <c r="J112" s="371"/>
      <c r="K112" s="371"/>
      <c r="L112" s="502" t="s">
        <v>51</v>
      </c>
      <c r="M112" s="389">
        <v>2500000</v>
      </c>
      <c r="N112" s="371"/>
      <c r="O112" s="371"/>
      <c r="P112" s="371"/>
      <c r="Q112" s="371"/>
      <c r="R112" s="300" t="s">
        <v>51</v>
      </c>
      <c r="S112" s="276">
        <f t="shared" si="6"/>
        <v>2500000</v>
      </c>
      <c r="T112" s="390">
        <v>3</v>
      </c>
      <c r="U112" s="116" t="s">
        <v>408</v>
      </c>
      <c r="V112" s="11"/>
    </row>
    <row r="113" spans="1:22" s="12" customFormat="1" ht="31.5" customHeight="1">
      <c r="A113" s="24">
        <v>104</v>
      </c>
      <c r="B113" s="114" t="s">
        <v>412</v>
      </c>
      <c r="C113" s="502"/>
      <c r="D113" s="502"/>
      <c r="E113" s="389"/>
      <c r="F113" s="495"/>
      <c r="G113" s="371"/>
      <c r="H113" s="371"/>
      <c r="I113" s="371"/>
      <c r="J113" s="371"/>
      <c r="K113" s="371"/>
      <c r="L113" s="371"/>
      <c r="M113" s="371"/>
      <c r="N113" s="502" t="s">
        <v>51</v>
      </c>
      <c r="O113" s="519">
        <v>1500000</v>
      </c>
      <c r="P113" s="371"/>
      <c r="Q113" s="371"/>
      <c r="R113" s="300" t="s">
        <v>51</v>
      </c>
      <c r="S113" s="276">
        <f t="shared" si="6"/>
        <v>1500000</v>
      </c>
      <c r="T113" s="391">
        <v>3</v>
      </c>
      <c r="U113" s="28" t="s">
        <v>408</v>
      </c>
      <c r="V113" s="11"/>
    </row>
    <row r="114" spans="1:22" s="12" customFormat="1" ht="28.5" customHeight="1">
      <c r="A114" s="103">
        <v>105</v>
      </c>
      <c r="B114" s="114" t="s">
        <v>413</v>
      </c>
      <c r="C114" s="502"/>
      <c r="D114" s="502"/>
      <c r="E114" s="389"/>
      <c r="F114" s="389"/>
      <c r="G114" s="371"/>
      <c r="H114" s="502" t="s">
        <v>51</v>
      </c>
      <c r="I114" s="389">
        <v>2638500</v>
      </c>
      <c r="J114" s="371"/>
      <c r="K114" s="371"/>
      <c r="L114" s="371"/>
      <c r="M114" s="371"/>
      <c r="N114" s="371"/>
      <c r="O114" s="371"/>
      <c r="P114" s="371"/>
      <c r="Q114" s="371"/>
      <c r="R114" s="300" t="s">
        <v>51</v>
      </c>
      <c r="S114" s="276">
        <f t="shared" si="6"/>
        <v>2638500</v>
      </c>
      <c r="T114" s="391">
        <v>3</v>
      </c>
      <c r="U114" s="28" t="s">
        <v>414</v>
      </c>
      <c r="V114" s="11"/>
    </row>
    <row r="115" spans="1:22" s="12" customFormat="1" ht="29.25" customHeight="1">
      <c r="A115" s="24">
        <v>106</v>
      </c>
      <c r="B115" s="114" t="s">
        <v>415</v>
      </c>
      <c r="C115" s="502"/>
      <c r="D115" s="502"/>
      <c r="E115" s="389"/>
      <c r="F115" s="389"/>
      <c r="G115" s="371"/>
      <c r="H115" s="371"/>
      <c r="I115" s="371"/>
      <c r="J115" s="502" t="s">
        <v>51</v>
      </c>
      <c r="K115" s="389">
        <v>2815500</v>
      </c>
      <c r="L115" s="371"/>
      <c r="M115" s="371"/>
      <c r="N115" s="371"/>
      <c r="O115" s="371"/>
      <c r="P115" s="371"/>
      <c r="Q115" s="371"/>
      <c r="R115" s="300" t="s">
        <v>51</v>
      </c>
      <c r="S115" s="276">
        <f t="shared" si="6"/>
        <v>2815500</v>
      </c>
      <c r="T115" s="391">
        <v>3</v>
      </c>
      <c r="U115" s="28" t="s">
        <v>414</v>
      </c>
      <c r="V115" s="11"/>
    </row>
    <row r="116" spans="1:22" s="12" customFormat="1" ht="29.25" customHeight="1">
      <c r="A116" s="103">
        <v>107</v>
      </c>
      <c r="B116" s="114" t="s">
        <v>416</v>
      </c>
      <c r="C116" s="502"/>
      <c r="D116" s="502"/>
      <c r="E116" s="389"/>
      <c r="F116" s="389"/>
      <c r="G116" s="371"/>
      <c r="H116" s="371"/>
      <c r="I116" s="371"/>
      <c r="J116" s="371"/>
      <c r="K116" s="371"/>
      <c r="L116" s="502" t="s">
        <v>51</v>
      </c>
      <c r="M116" s="389">
        <v>2699000</v>
      </c>
      <c r="N116" s="371"/>
      <c r="O116" s="371"/>
      <c r="P116" s="371"/>
      <c r="Q116" s="371"/>
      <c r="R116" s="300" t="s">
        <v>51</v>
      </c>
      <c r="S116" s="276">
        <f t="shared" si="6"/>
        <v>2699000</v>
      </c>
      <c r="T116" s="391">
        <v>3</v>
      </c>
      <c r="U116" s="28" t="s">
        <v>414</v>
      </c>
      <c r="V116" s="11"/>
    </row>
    <row r="117" spans="1:22" s="12" customFormat="1" ht="29.25" customHeight="1">
      <c r="A117" s="24">
        <v>108</v>
      </c>
      <c r="B117" s="114" t="s">
        <v>417</v>
      </c>
      <c r="C117" s="502"/>
      <c r="D117" s="502"/>
      <c r="E117" s="389"/>
      <c r="F117" s="389"/>
      <c r="G117" s="371"/>
      <c r="H117" s="371"/>
      <c r="I117" s="371"/>
      <c r="J117" s="371"/>
      <c r="K117" s="371"/>
      <c r="L117" s="371"/>
      <c r="M117" s="371"/>
      <c r="N117" s="502" t="s">
        <v>51</v>
      </c>
      <c r="O117" s="352">
        <v>3468000</v>
      </c>
      <c r="P117" s="371"/>
      <c r="Q117" s="371"/>
      <c r="R117" s="300" t="s">
        <v>51</v>
      </c>
      <c r="S117" s="276">
        <f t="shared" si="6"/>
        <v>3468000</v>
      </c>
      <c r="T117" s="391">
        <v>3</v>
      </c>
      <c r="U117" s="28" t="s">
        <v>414</v>
      </c>
      <c r="V117" s="11"/>
    </row>
    <row r="118" spans="1:22" s="12" customFormat="1" ht="28.5" customHeight="1">
      <c r="A118" s="103">
        <v>109</v>
      </c>
      <c r="B118" s="114" t="s">
        <v>421</v>
      </c>
      <c r="C118" s="502"/>
      <c r="D118" s="502"/>
      <c r="E118" s="389"/>
      <c r="F118" s="495"/>
      <c r="G118" s="371"/>
      <c r="H118" s="502" t="s">
        <v>51</v>
      </c>
      <c r="I118" s="520">
        <v>3999125</v>
      </c>
      <c r="J118" s="371"/>
      <c r="K118" s="371"/>
      <c r="L118" s="371"/>
      <c r="M118" s="371"/>
      <c r="N118" s="371"/>
      <c r="O118" s="371"/>
      <c r="P118" s="371"/>
      <c r="Q118" s="371"/>
      <c r="R118" s="300" t="s">
        <v>51</v>
      </c>
      <c r="S118" s="276">
        <f t="shared" si="6"/>
        <v>3999125</v>
      </c>
      <c r="T118" s="391">
        <v>6</v>
      </c>
      <c r="U118" s="28" t="s">
        <v>419</v>
      </c>
      <c r="V118" s="11"/>
    </row>
    <row r="119" spans="1:22" s="12" customFormat="1" ht="28.5" customHeight="1">
      <c r="A119" s="24">
        <v>110</v>
      </c>
      <c r="B119" s="114" t="s">
        <v>422</v>
      </c>
      <c r="C119" s="502"/>
      <c r="D119" s="502"/>
      <c r="E119" s="389"/>
      <c r="F119" s="495"/>
      <c r="G119" s="371"/>
      <c r="H119" s="502" t="s">
        <v>51</v>
      </c>
      <c r="I119" s="520">
        <v>8000000</v>
      </c>
      <c r="J119" s="371"/>
      <c r="K119" s="371"/>
      <c r="L119" s="371"/>
      <c r="M119" s="371"/>
      <c r="N119" s="371"/>
      <c r="O119" s="371"/>
      <c r="P119" s="371"/>
      <c r="Q119" s="371"/>
      <c r="R119" s="300" t="s">
        <v>51</v>
      </c>
      <c r="S119" s="276">
        <f t="shared" si="6"/>
        <v>8000000</v>
      </c>
      <c r="T119" s="391">
        <v>6</v>
      </c>
      <c r="U119" s="28" t="s">
        <v>419</v>
      </c>
      <c r="V119" s="11"/>
    </row>
    <row r="120" spans="1:22" s="12" customFormat="1" ht="28.5" customHeight="1">
      <c r="A120" s="103">
        <v>111</v>
      </c>
      <c r="B120" s="114" t="s">
        <v>423</v>
      </c>
      <c r="C120" s="502"/>
      <c r="D120" s="502"/>
      <c r="E120" s="389"/>
      <c r="F120" s="495"/>
      <c r="G120" s="371"/>
      <c r="H120" s="502" t="s">
        <v>51</v>
      </c>
      <c r="I120" s="389">
        <v>400000</v>
      </c>
      <c r="J120" s="371"/>
      <c r="K120" s="371"/>
      <c r="L120" s="371"/>
      <c r="M120" s="371"/>
      <c r="N120" s="371"/>
      <c r="O120" s="371"/>
      <c r="P120" s="371"/>
      <c r="Q120" s="371"/>
      <c r="R120" s="300" t="s">
        <v>51</v>
      </c>
      <c r="S120" s="276">
        <f t="shared" si="6"/>
        <v>400000</v>
      </c>
      <c r="T120" s="391">
        <v>6</v>
      </c>
      <c r="U120" s="28" t="s">
        <v>419</v>
      </c>
      <c r="V120" s="11"/>
    </row>
    <row r="121" spans="1:22" s="12" customFormat="1" ht="28.5" customHeight="1">
      <c r="A121" s="24">
        <v>112</v>
      </c>
      <c r="B121" s="114" t="s">
        <v>424</v>
      </c>
      <c r="C121" s="502"/>
      <c r="D121" s="502"/>
      <c r="E121" s="389"/>
      <c r="F121" s="495"/>
      <c r="G121" s="371"/>
      <c r="H121" s="371"/>
      <c r="I121" s="371"/>
      <c r="J121" s="371"/>
      <c r="K121" s="371"/>
      <c r="L121" s="502" t="s">
        <v>51</v>
      </c>
      <c r="M121" s="389">
        <v>4500000</v>
      </c>
      <c r="N121" s="371"/>
      <c r="O121" s="371"/>
      <c r="P121" s="371"/>
      <c r="Q121" s="371"/>
      <c r="R121" s="300" t="s">
        <v>51</v>
      </c>
      <c r="S121" s="276">
        <f t="shared" si="6"/>
        <v>4500000</v>
      </c>
      <c r="T121" s="391">
        <v>6</v>
      </c>
      <c r="U121" s="28" t="s">
        <v>419</v>
      </c>
      <c r="V121" s="11"/>
    </row>
    <row r="122" spans="1:22" s="12" customFormat="1" ht="28.5" customHeight="1">
      <c r="A122" s="103">
        <v>113</v>
      </c>
      <c r="B122" s="114" t="s">
        <v>425</v>
      </c>
      <c r="C122" s="502"/>
      <c r="D122" s="502"/>
      <c r="E122" s="389"/>
      <c r="F122" s="495"/>
      <c r="G122" s="371"/>
      <c r="H122" s="371"/>
      <c r="I122" s="371"/>
      <c r="J122" s="371"/>
      <c r="K122" s="371"/>
      <c r="L122" s="502" t="s">
        <v>51</v>
      </c>
      <c r="M122" s="389">
        <v>1600000</v>
      </c>
      <c r="N122" s="371"/>
      <c r="O122" s="371"/>
      <c r="P122" s="371"/>
      <c r="Q122" s="371"/>
      <c r="R122" s="300" t="s">
        <v>51</v>
      </c>
      <c r="S122" s="276">
        <f t="shared" si="6"/>
        <v>1600000</v>
      </c>
      <c r="T122" s="391">
        <v>6</v>
      </c>
      <c r="U122" s="28" t="s">
        <v>419</v>
      </c>
      <c r="V122" s="11"/>
    </row>
    <row r="123" spans="1:22" s="12" customFormat="1" ht="28.5" customHeight="1">
      <c r="A123" s="24">
        <v>114</v>
      </c>
      <c r="B123" s="114" t="s">
        <v>426</v>
      </c>
      <c r="C123" s="502"/>
      <c r="D123" s="502"/>
      <c r="E123" s="389"/>
      <c r="F123" s="495"/>
      <c r="G123" s="371"/>
      <c r="H123" s="371"/>
      <c r="I123" s="371"/>
      <c r="J123" s="371"/>
      <c r="K123" s="371"/>
      <c r="L123" s="391" t="s">
        <v>39</v>
      </c>
      <c r="M123" s="389">
        <v>1500000</v>
      </c>
      <c r="N123" s="371"/>
      <c r="O123" s="371"/>
      <c r="P123" s="371"/>
      <c r="Q123" s="371"/>
      <c r="R123" s="300" t="s">
        <v>39</v>
      </c>
      <c r="S123" s="276">
        <f t="shared" si="6"/>
        <v>1500000</v>
      </c>
      <c r="T123" s="391">
        <v>6</v>
      </c>
      <c r="U123" s="28" t="s">
        <v>419</v>
      </c>
      <c r="V123" s="11"/>
    </row>
    <row r="124" spans="1:22" s="12" customFormat="1" ht="28.5" customHeight="1">
      <c r="A124" s="103">
        <v>115</v>
      </c>
      <c r="B124" s="114" t="s">
        <v>427</v>
      </c>
      <c r="C124" s="502"/>
      <c r="D124" s="502"/>
      <c r="E124" s="389"/>
      <c r="F124" s="495"/>
      <c r="G124" s="371"/>
      <c r="H124" s="371"/>
      <c r="I124" s="371"/>
      <c r="J124" s="502" t="s">
        <v>51</v>
      </c>
      <c r="K124" s="520">
        <v>6800000</v>
      </c>
      <c r="L124" s="371"/>
      <c r="M124" s="371"/>
      <c r="N124" s="371"/>
      <c r="O124" s="371"/>
      <c r="P124" s="371"/>
      <c r="Q124" s="371"/>
      <c r="R124" s="300" t="s">
        <v>51</v>
      </c>
      <c r="S124" s="276">
        <f t="shared" si="6"/>
        <v>6800000</v>
      </c>
      <c r="T124" s="391">
        <v>6</v>
      </c>
      <c r="U124" s="28" t="s">
        <v>419</v>
      </c>
      <c r="V124" s="11"/>
    </row>
    <row r="125" spans="1:22" s="12" customFormat="1" ht="28.5" customHeight="1">
      <c r="A125" s="24">
        <v>116</v>
      </c>
      <c r="B125" s="114" t="s">
        <v>428</v>
      </c>
      <c r="C125" s="502"/>
      <c r="D125" s="502"/>
      <c r="E125" s="389"/>
      <c r="F125" s="495"/>
      <c r="G125" s="371"/>
      <c r="H125" s="371"/>
      <c r="I125" s="371"/>
      <c r="J125" s="391" t="s">
        <v>39</v>
      </c>
      <c r="K125" s="389">
        <v>320000</v>
      </c>
      <c r="L125" s="371"/>
      <c r="M125" s="371"/>
      <c r="N125" s="371"/>
      <c r="O125" s="371"/>
      <c r="P125" s="371"/>
      <c r="Q125" s="371"/>
      <c r="R125" s="300" t="s">
        <v>39</v>
      </c>
      <c r="S125" s="276">
        <f t="shared" si="6"/>
        <v>320000</v>
      </c>
      <c r="T125" s="518">
        <v>6</v>
      </c>
      <c r="U125" s="335" t="s">
        <v>419</v>
      </c>
      <c r="V125" s="11"/>
    </row>
    <row r="126" spans="1:22" s="12" customFormat="1" ht="28.5" customHeight="1">
      <c r="A126" s="103">
        <v>117</v>
      </c>
      <c r="B126" s="114" t="s">
        <v>429</v>
      </c>
      <c r="C126" s="502"/>
      <c r="D126" s="502"/>
      <c r="E126" s="389"/>
      <c r="F126" s="495"/>
      <c r="G126" s="371"/>
      <c r="H126" s="371"/>
      <c r="I126" s="371"/>
      <c r="J126" s="371"/>
      <c r="K126" s="371"/>
      <c r="L126" s="371"/>
      <c r="M126" s="371"/>
      <c r="N126" s="502" t="s">
        <v>51</v>
      </c>
      <c r="O126" s="389">
        <v>126000</v>
      </c>
      <c r="P126" s="371"/>
      <c r="Q126" s="371"/>
      <c r="R126" s="300" t="s">
        <v>51</v>
      </c>
      <c r="S126" s="276">
        <f t="shared" si="6"/>
        <v>126000</v>
      </c>
      <c r="T126" s="391">
        <v>6</v>
      </c>
      <c r="U126" s="28" t="s">
        <v>419</v>
      </c>
      <c r="V126" s="11"/>
    </row>
    <row r="127" spans="1:22" s="12" customFormat="1" ht="28.5" customHeight="1">
      <c r="A127" s="24">
        <v>118</v>
      </c>
      <c r="B127" s="114" t="s">
        <v>432</v>
      </c>
      <c r="C127" s="502"/>
      <c r="D127" s="502"/>
      <c r="E127" s="389"/>
      <c r="F127" s="495"/>
      <c r="G127" s="371"/>
      <c r="H127" s="502" t="s">
        <v>51</v>
      </c>
      <c r="I127" s="519">
        <v>2352502</v>
      </c>
      <c r="J127" s="371"/>
      <c r="K127" s="371"/>
      <c r="L127" s="371"/>
      <c r="M127" s="371"/>
      <c r="N127" s="371"/>
      <c r="O127" s="371"/>
      <c r="P127" s="371"/>
      <c r="Q127" s="371"/>
      <c r="R127" s="300" t="s">
        <v>51</v>
      </c>
      <c r="S127" s="276">
        <f t="shared" si="6"/>
        <v>2352502</v>
      </c>
      <c r="T127" s="391">
        <v>3</v>
      </c>
      <c r="U127" s="28" t="s">
        <v>431</v>
      </c>
      <c r="V127" s="11"/>
    </row>
    <row r="128" spans="1:22" s="12" customFormat="1" ht="28.5" customHeight="1">
      <c r="A128" s="103">
        <v>119</v>
      </c>
      <c r="B128" s="114" t="s">
        <v>433</v>
      </c>
      <c r="C128" s="502"/>
      <c r="D128" s="502"/>
      <c r="E128" s="389"/>
      <c r="F128" s="495"/>
      <c r="G128" s="371"/>
      <c r="H128" s="371"/>
      <c r="I128" s="371"/>
      <c r="J128" s="502" t="s">
        <v>51</v>
      </c>
      <c r="K128" s="519">
        <v>2309900</v>
      </c>
      <c r="L128" s="371"/>
      <c r="M128" s="371"/>
      <c r="N128" s="371"/>
      <c r="O128" s="371"/>
      <c r="P128" s="371"/>
      <c r="Q128" s="371"/>
      <c r="R128" s="300" t="s">
        <v>51</v>
      </c>
      <c r="S128" s="276">
        <f t="shared" si="6"/>
        <v>2309900</v>
      </c>
      <c r="T128" s="391">
        <v>3</v>
      </c>
      <c r="U128" s="28" t="s">
        <v>431</v>
      </c>
      <c r="V128" s="11"/>
    </row>
    <row r="129" spans="1:24" s="12" customFormat="1" ht="28.5" customHeight="1">
      <c r="A129" s="24">
        <v>120</v>
      </c>
      <c r="B129" s="114" t="s">
        <v>434</v>
      </c>
      <c r="C129" s="502"/>
      <c r="D129" s="502"/>
      <c r="E129" s="389"/>
      <c r="F129" s="495"/>
      <c r="G129" s="371"/>
      <c r="H129" s="371"/>
      <c r="I129" s="371"/>
      <c r="J129" s="371"/>
      <c r="K129" s="371"/>
      <c r="L129" s="502" t="s">
        <v>51</v>
      </c>
      <c r="M129" s="519">
        <v>2450000</v>
      </c>
      <c r="N129" s="371"/>
      <c r="O129" s="371"/>
      <c r="P129" s="371"/>
      <c r="Q129" s="371"/>
      <c r="R129" s="300" t="s">
        <v>51</v>
      </c>
      <c r="S129" s="276">
        <f t="shared" si="6"/>
        <v>2450000</v>
      </c>
      <c r="T129" s="391">
        <v>3</v>
      </c>
      <c r="U129" s="28" t="s">
        <v>431</v>
      </c>
      <c r="V129" s="11"/>
    </row>
    <row r="130" spans="1:24" s="12" customFormat="1" ht="28.5" customHeight="1">
      <c r="A130" s="103">
        <v>121</v>
      </c>
      <c r="B130" s="114" t="s">
        <v>435</v>
      </c>
      <c r="C130" s="502"/>
      <c r="D130" s="502"/>
      <c r="E130" s="389"/>
      <c r="F130" s="495"/>
      <c r="G130" s="371"/>
      <c r="H130" s="371"/>
      <c r="I130" s="371"/>
      <c r="J130" s="371"/>
      <c r="K130" s="371"/>
      <c r="L130" s="371"/>
      <c r="M130" s="371"/>
      <c r="N130" s="502" t="s">
        <v>51</v>
      </c>
      <c r="O130" s="519">
        <v>2450000</v>
      </c>
      <c r="P130" s="371"/>
      <c r="Q130" s="371"/>
      <c r="R130" s="300" t="s">
        <v>51</v>
      </c>
      <c r="S130" s="276">
        <f t="shared" si="6"/>
        <v>2450000</v>
      </c>
      <c r="T130" s="391">
        <v>3</v>
      </c>
      <c r="U130" s="28" t="s">
        <v>431</v>
      </c>
      <c r="V130" s="11"/>
    </row>
    <row r="131" spans="1:24" s="12" customFormat="1" ht="28.5" customHeight="1">
      <c r="A131" s="24">
        <v>122</v>
      </c>
      <c r="B131" s="522" t="s">
        <v>437</v>
      </c>
      <c r="C131" s="502"/>
      <c r="D131" s="502"/>
      <c r="E131" s="389"/>
      <c r="F131" s="495"/>
      <c r="G131" s="371"/>
      <c r="H131" s="502" t="s">
        <v>51</v>
      </c>
      <c r="I131" s="419">
        <v>4000000</v>
      </c>
      <c r="J131" s="371"/>
      <c r="K131" s="371"/>
      <c r="L131" s="371"/>
      <c r="M131" s="371"/>
      <c r="N131" s="371"/>
      <c r="O131" s="371"/>
      <c r="P131" s="371"/>
      <c r="Q131" s="371"/>
      <c r="R131" s="300" t="s">
        <v>51</v>
      </c>
      <c r="S131" s="276">
        <f t="shared" si="6"/>
        <v>4000000</v>
      </c>
      <c r="T131" s="391" t="s">
        <v>333</v>
      </c>
      <c r="U131" s="28" t="s">
        <v>436</v>
      </c>
      <c r="V131" s="11"/>
    </row>
    <row r="132" spans="1:24" s="12" customFormat="1" ht="28.5" customHeight="1">
      <c r="A132" s="103">
        <v>123</v>
      </c>
      <c r="B132" s="348" t="s">
        <v>438</v>
      </c>
      <c r="C132" s="502"/>
      <c r="D132" s="502"/>
      <c r="E132" s="389"/>
      <c r="F132" s="495"/>
      <c r="G132" s="371"/>
      <c r="H132" s="371"/>
      <c r="I132" s="371"/>
      <c r="J132" s="502" t="s">
        <v>51</v>
      </c>
      <c r="K132" s="419">
        <v>4000000</v>
      </c>
      <c r="L132" s="371"/>
      <c r="M132" s="371"/>
      <c r="N132" s="371"/>
      <c r="O132" s="371"/>
      <c r="P132" s="371"/>
      <c r="Q132" s="371"/>
      <c r="R132" s="300" t="s">
        <v>51</v>
      </c>
      <c r="S132" s="276">
        <f t="shared" si="6"/>
        <v>4000000</v>
      </c>
      <c r="T132" s="518" t="s">
        <v>333</v>
      </c>
      <c r="U132" s="335" t="s">
        <v>436</v>
      </c>
      <c r="V132" s="11"/>
    </row>
    <row r="133" spans="1:24" s="12" customFormat="1" ht="28.5" customHeight="1">
      <c r="A133" s="24">
        <v>124</v>
      </c>
      <c r="B133" s="348" t="s">
        <v>439</v>
      </c>
      <c r="C133" s="502"/>
      <c r="D133" s="502"/>
      <c r="E133" s="389"/>
      <c r="F133" s="495"/>
      <c r="G133" s="371"/>
      <c r="H133" s="371"/>
      <c r="I133" s="371"/>
      <c r="J133" s="371"/>
      <c r="K133" s="371"/>
      <c r="L133" s="502" t="s">
        <v>51</v>
      </c>
      <c r="M133" s="419">
        <v>3000000</v>
      </c>
      <c r="N133" s="371"/>
      <c r="O133" s="371"/>
      <c r="P133" s="371"/>
      <c r="Q133" s="371"/>
      <c r="R133" s="300" t="s">
        <v>51</v>
      </c>
      <c r="S133" s="276">
        <f t="shared" si="6"/>
        <v>3000000</v>
      </c>
      <c r="T133" s="391" t="s">
        <v>333</v>
      </c>
      <c r="U133" s="28" t="s">
        <v>436</v>
      </c>
      <c r="V133" s="11"/>
    </row>
    <row r="134" spans="1:24" s="12" customFormat="1" ht="28.5" customHeight="1">
      <c r="A134" s="121">
        <v>125</v>
      </c>
      <c r="B134" s="306" t="s">
        <v>440</v>
      </c>
      <c r="C134" s="516"/>
      <c r="D134" s="516"/>
      <c r="E134" s="397"/>
      <c r="F134" s="466"/>
      <c r="G134" s="375"/>
      <c r="H134" s="375"/>
      <c r="I134" s="375"/>
      <c r="J134" s="375"/>
      <c r="K134" s="375"/>
      <c r="L134" s="375"/>
      <c r="M134" s="375"/>
      <c r="N134" s="516" t="s">
        <v>51</v>
      </c>
      <c r="O134" s="442">
        <v>3500000</v>
      </c>
      <c r="P134" s="375"/>
      <c r="Q134" s="375"/>
      <c r="R134" s="361" t="s">
        <v>51</v>
      </c>
      <c r="S134" s="284">
        <f t="shared" si="6"/>
        <v>3500000</v>
      </c>
      <c r="T134" s="390" t="s">
        <v>333</v>
      </c>
      <c r="U134" s="116" t="s">
        <v>436</v>
      </c>
      <c r="V134" s="11"/>
    </row>
    <row r="135" spans="1:24" s="12" customFormat="1" ht="28.5" customHeight="1">
      <c r="A135" s="24">
        <v>126</v>
      </c>
      <c r="B135" s="114"/>
      <c r="C135" s="502"/>
      <c r="D135" s="502"/>
      <c r="E135" s="389"/>
      <c r="F135" s="495"/>
      <c r="G135" s="371"/>
      <c r="H135" s="371"/>
      <c r="I135" s="371"/>
      <c r="J135" s="371"/>
      <c r="K135" s="371"/>
      <c r="L135" s="371"/>
      <c r="M135" s="371"/>
      <c r="N135" s="502"/>
      <c r="O135" s="519"/>
      <c r="P135" s="371"/>
      <c r="Q135" s="371"/>
      <c r="R135" s="300"/>
      <c r="S135" s="276"/>
      <c r="T135" s="391"/>
      <c r="U135" s="28"/>
      <c r="V135" s="11"/>
    </row>
    <row r="136" spans="1:24" s="12" customFormat="1" ht="28.5" customHeight="1">
      <c r="A136" s="121">
        <v>127</v>
      </c>
      <c r="B136" s="522"/>
      <c r="C136" s="502"/>
      <c r="D136" s="502"/>
      <c r="E136" s="389"/>
      <c r="F136" s="495"/>
      <c r="G136" s="371"/>
      <c r="H136" s="502"/>
      <c r="I136" s="419"/>
      <c r="J136" s="371"/>
      <c r="K136" s="371"/>
      <c r="L136" s="371"/>
      <c r="M136" s="371"/>
      <c r="N136" s="371"/>
      <c r="O136" s="371"/>
      <c r="P136" s="371"/>
      <c r="Q136" s="371"/>
      <c r="R136" s="300"/>
      <c r="S136" s="276"/>
      <c r="T136" s="391"/>
      <c r="U136" s="28"/>
      <c r="V136" s="11"/>
    </row>
    <row r="137" spans="1:24" s="12" customFormat="1" ht="28.5" customHeight="1">
      <c r="A137" s="24">
        <v>128</v>
      </c>
      <c r="B137" s="348"/>
      <c r="C137" s="502"/>
      <c r="D137" s="502"/>
      <c r="E137" s="389"/>
      <c r="F137" s="495"/>
      <c r="G137" s="371"/>
      <c r="H137" s="371"/>
      <c r="I137" s="371"/>
      <c r="J137" s="502"/>
      <c r="K137" s="419"/>
      <c r="L137" s="371"/>
      <c r="M137" s="371"/>
      <c r="N137" s="371"/>
      <c r="O137" s="371"/>
      <c r="P137" s="371"/>
      <c r="Q137" s="371"/>
      <c r="R137" s="300"/>
      <c r="S137" s="276"/>
      <c r="T137" s="518"/>
      <c r="U137" s="335"/>
      <c r="V137" s="11"/>
    </row>
    <row r="138" spans="1:24" s="12" customFormat="1" ht="28.5" customHeight="1">
      <c r="A138" s="121">
        <v>129</v>
      </c>
      <c r="B138" s="348"/>
      <c r="C138" s="502"/>
      <c r="D138" s="502"/>
      <c r="E138" s="389"/>
      <c r="F138" s="495"/>
      <c r="G138" s="371"/>
      <c r="H138" s="371"/>
      <c r="I138" s="371"/>
      <c r="J138" s="371"/>
      <c r="K138" s="371"/>
      <c r="L138" s="502"/>
      <c r="M138" s="419"/>
      <c r="N138" s="371"/>
      <c r="O138" s="371"/>
      <c r="P138" s="371"/>
      <c r="Q138" s="371"/>
      <c r="R138" s="300"/>
      <c r="S138" s="276"/>
      <c r="T138" s="391"/>
      <c r="U138" s="28"/>
      <c r="V138" s="11"/>
    </row>
    <row r="139" spans="1:24" s="12" customFormat="1" ht="28.5" customHeight="1">
      <c r="A139" s="13">
        <v>130</v>
      </c>
      <c r="B139" s="293"/>
      <c r="C139" s="514"/>
      <c r="D139" s="514"/>
      <c r="E139" s="515"/>
      <c r="F139" s="490"/>
      <c r="G139" s="377"/>
      <c r="H139" s="377"/>
      <c r="I139" s="377"/>
      <c r="J139" s="377"/>
      <c r="K139" s="377"/>
      <c r="L139" s="377"/>
      <c r="M139" s="377"/>
      <c r="N139" s="514"/>
      <c r="O139" s="402"/>
      <c r="P139" s="377"/>
      <c r="Q139" s="377"/>
      <c r="R139" s="350"/>
      <c r="S139" s="523"/>
      <c r="T139" s="403"/>
      <c r="U139" s="29"/>
      <c r="V139" s="11"/>
    </row>
    <row r="140" spans="1:24" s="12" customFormat="1">
      <c r="G140" s="138"/>
      <c r="H140" s="66"/>
      <c r="I140" s="67"/>
      <c r="J140" s="67"/>
      <c r="K140" s="67"/>
      <c r="L140" s="66"/>
      <c r="M140" s="67"/>
      <c r="N140" s="66"/>
      <c r="O140" s="67"/>
      <c r="P140" s="66"/>
      <c r="Q140" s="67"/>
      <c r="R140" s="66"/>
      <c r="S140" s="67"/>
      <c r="T140" s="67"/>
      <c r="U140" s="67"/>
    </row>
    <row r="141" spans="1:24" s="14" customFormat="1" ht="20.100000000000001" customHeight="1">
      <c r="A141" s="782" t="s">
        <v>17</v>
      </c>
      <c r="B141" s="782"/>
      <c r="C141" s="782"/>
      <c r="D141" s="782"/>
      <c r="E141" s="782"/>
      <c r="F141" s="782"/>
      <c r="G141" s="782"/>
      <c r="H141" s="782"/>
      <c r="I141" s="782"/>
      <c r="J141" s="782"/>
      <c r="K141" s="782"/>
      <c r="L141" s="782"/>
      <c r="M141" s="782"/>
      <c r="N141" s="782"/>
      <c r="O141" s="782"/>
      <c r="P141" s="782"/>
      <c r="Q141" s="782"/>
      <c r="R141" s="782"/>
      <c r="S141" s="782"/>
      <c r="T141" s="782"/>
      <c r="U141" s="782"/>
      <c r="V141" s="782"/>
      <c r="W141" s="354"/>
      <c r="X141" s="354"/>
    </row>
    <row r="142" spans="1:24" s="14" customFormat="1" ht="20.100000000000001" customHeight="1">
      <c r="A142" s="15" t="s">
        <v>18</v>
      </c>
      <c r="B142" s="803" t="s">
        <v>19</v>
      </c>
      <c r="C142" s="803"/>
      <c r="D142" s="803"/>
      <c r="E142" s="16"/>
      <c r="F142" s="16"/>
      <c r="G142" s="354"/>
      <c r="H142" s="16"/>
      <c r="I142" s="354"/>
      <c r="J142" s="354"/>
      <c r="K142" s="354"/>
      <c r="L142" s="16"/>
      <c r="M142" s="354"/>
      <c r="N142" s="16"/>
      <c r="O142" s="354"/>
      <c r="P142" s="16"/>
      <c r="Q142" s="367"/>
      <c r="R142" s="16"/>
      <c r="S142" s="354"/>
      <c r="T142" s="354"/>
      <c r="U142" s="354"/>
      <c r="V142" s="354"/>
      <c r="W142" s="354"/>
      <c r="X142" s="354"/>
    </row>
    <row r="143" spans="1:24" s="17" customFormat="1" ht="21.75">
      <c r="B143" s="17" t="s">
        <v>20</v>
      </c>
      <c r="G143" s="18"/>
      <c r="H143" s="16"/>
      <c r="I143" s="19"/>
      <c r="J143" s="19"/>
      <c r="K143" s="19"/>
      <c r="L143" s="16"/>
      <c r="M143" s="19"/>
      <c r="N143" s="16"/>
      <c r="O143" s="19"/>
      <c r="P143" s="16"/>
      <c r="Q143" s="19"/>
      <c r="R143" s="16"/>
      <c r="S143" s="19"/>
      <c r="T143" s="19"/>
      <c r="U143" s="19"/>
    </row>
  </sheetData>
  <mergeCells count="20">
    <mergeCell ref="A141:V141"/>
    <mergeCell ref="B142:D142"/>
    <mergeCell ref="U4:U6"/>
    <mergeCell ref="C5:C6"/>
    <mergeCell ref="D5:D6"/>
    <mergeCell ref="E5:E6"/>
    <mergeCell ref="F5:F6"/>
    <mergeCell ref="G5:G6"/>
    <mergeCell ref="H5:I5"/>
    <mergeCell ref="J5:K5"/>
    <mergeCell ref="L5:M5"/>
    <mergeCell ref="T4:T6"/>
    <mergeCell ref="A2:S2"/>
    <mergeCell ref="A4:A6"/>
    <mergeCell ref="B4:B6"/>
    <mergeCell ref="C4:G4"/>
    <mergeCell ref="H4:S4"/>
    <mergeCell ref="N5:O5"/>
    <mergeCell ref="R5:S5"/>
    <mergeCell ref="P5:Q5"/>
  </mergeCells>
  <printOptions horizontalCentered="1"/>
  <pageMargins left="0.39" right="0.28999999999999998" top="0.38" bottom="0.41" header="0.39370078740157483" footer="0.23622047244094491"/>
  <pageSetup paperSize="9" scale="50" orientation="landscape" r:id="rId1"/>
  <headerFooter alignWithMargins="0">
    <oddFooter>&amp;C&amp;P/&amp;N&amp;R&amp;A</oddFooter>
  </headerFooter>
  <colBreaks count="1" manualBreakCount="1">
    <brk id="20" max="16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Z133"/>
  <sheetViews>
    <sheetView view="pageBreakPreview" zoomScale="90" zoomScaleSheetLayoutView="90" workbookViewId="0">
      <selection activeCell="J12" sqref="J12"/>
    </sheetView>
  </sheetViews>
  <sheetFormatPr defaultColWidth="8.109375" defaultRowHeight="24"/>
  <cols>
    <col min="1" max="1" width="4.109375" style="2" customWidth="1"/>
    <col min="2" max="2" width="33.44140625" style="2" customWidth="1"/>
    <col min="3" max="3" width="5.5546875" style="2" customWidth="1"/>
    <col min="4" max="4" width="6" style="2" customWidth="1"/>
    <col min="5" max="5" width="9.5546875" style="2" customWidth="1"/>
    <col min="6" max="6" width="10.44140625" style="2" customWidth="1"/>
    <col min="7" max="7" width="10.109375" style="126" customWidth="1"/>
    <col min="8" max="8" width="6.33203125" style="66" customWidth="1"/>
    <col min="9" max="9" width="11.5546875" style="67" customWidth="1"/>
    <col min="10" max="10" width="6.33203125" style="67" customWidth="1"/>
    <col min="11" max="11" width="11.33203125" style="67" customWidth="1"/>
    <col min="12" max="12" width="6.33203125" style="66" customWidth="1"/>
    <col min="13" max="13" width="11.33203125" style="67" customWidth="1"/>
    <col min="14" max="14" width="6.33203125" style="66" customWidth="1"/>
    <col min="15" max="15" width="11.33203125" style="67" customWidth="1"/>
    <col min="16" max="16" width="6.33203125" style="66" customWidth="1"/>
    <col min="17" max="17" width="11.21875" style="67" customWidth="1"/>
    <col min="18" max="18" width="6.33203125" style="66" customWidth="1"/>
    <col min="19" max="19" width="12.77734375" style="67" customWidth="1"/>
    <col min="20" max="20" width="7.6640625" style="67" customWidth="1"/>
    <col min="21" max="21" width="31.44140625" style="2" customWidth="1"/>
    <col min="22" max="22" width="10.33203125" style="2" bestFit="1" customWidth="1"/>
    <col min="23" max="23" width="8.77734375" style="2" bestFit="1" customWidth="1"/>
    <col min="24" max="24" width="12.5546875" style="2" customWidth="1"/>
    <col min="25" max="25" width="19.44140625" style="2" customWidth="1"/>
    <col min="26" max="26" width="13.6640625" style="2" customWidth="1"/>
    <col min="27" max="16384" width="8.109375" style="2"/>
  </cols>
  <sheetData>
    <row r="1" spans="1:26" s="75" customFormat="1" ht="27.75">
      <c r="A1" s="71" t="s">
        <v>640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41</v>
      </c>
      <c r="U1" s="73"/>
      <c r="V1" s="73"/>
      <c r="W1" s="73"/>
      <c r="X1" s="73"/>
    </row>
    <row r="2" spans="1:26" s="75" customFormat="1" ht="27.75">
      <c r="A2" s="789" t="s">
        <v>565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6"/>
      <c r="V2" s="76"/>
      <c r="W2" s="76"/>
      <c r="X2" s="76"/>
    </row>
    <row r="3" spans="1:26" s="4" customFormat="1">
      <c r="A3" s="3"/>
      <c r="G3" s="77"/>
      <c r="H3" s="35"/>
      <c r="I3" s="5"/>
      <c r="J3" s="5"/>
      <c r="K3" s="5"/>
      <c r="L3" s="35"/>
      <c r="M3" s="5"/>
      <c r="N3" s="35"/>
      <c r="O3" s="5"/>
      <c r="P3" s="35"/>
      <c r="Q3" s="35"/>
      <c r="R3" s="36"/>
      <c r="S3" s="5"/>
      <c r="T3" s="5"/>
      <c r="U3" s="2"/>
    </row>
    <row r="4" spans="1:26" s="6" customFormat="1" ht="24" customHeight="1">
      <c r="A4" s="801" t="s">
        <v>1</v>
      </c>
      <c r="B4" s="792" t="s">
        <v>2</v>
      </c>
      <c r="C4" s="794" t="s">
        <v>641</v>
      </c>
      <c r="D4" s="795"/>
      <c r="E4" s="795"/>
      <c r="F4" s="795"/>
      <c r="G4" s="796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811" t="s">
        <v>42</v>
      </c>
      <c r="U4" s="123"/>
    </row>
    <row r="5" spans="1:26" s="6" customFormat="1" ht="24" customHeight="1">
      <c r="A5" s="801"/>
      <c r="B5" s="792"/>
      <c r="C5" s="797" t="s">
        <v>43</v>
      </c>
      <c r="D5" s="797" t="s">
        <v>44</v>
      </c>
      <c r="E5" s="799" t="s">
        <v>45</v>
      </c>
      <c r="F5" s="797" t="s">
        <v>46</v>
      </c>
      <c r="G5" s="783" t="s">
        <v>642</v>
      </c>
      <c r="H5" s="785">
        <v>2566</v>
      </c>
      <c r="I5" s="785"/>
      <c r="J5" s="786">
        <v>2567</v>
      </c>
      <c r="K5" s="787"/>
      <c r="L5" s="785">
        <v>2568</v>
      </c>
      <c r="M5" s="785"/>
      <c r="N5" s="785">
        <v>2569</v>
      </c>
      <c r="O5" s="785"/>
      <c r="P5" s="785">
        <v>2570</v>
      </c>
      <c r="Q5" s="785"/>
      <c r="R5" s="785" t="s">
        <v>5</v>
      </c>
      <c r="S5" s="785"/>
      <c r="T5" s="811"/>
      <c r="U5" s="123"/>
    </row>
    <row r="6" spans="1:26" s="6" customFormat="1" ht="66" customHeight="1">
      <c r="A6" s="802"/>
      <c r="B6" s="793"/>
      <c r="C6" s="798"/>
      <c r="D6" s="798"/>
      <c r="E6" s="800"/>
      <c r="F6" s="798"/>
      <c r="G6" s="78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811"/>
      <c r="U6" s="123"/>
    </row>
    <row r="7" spans="1:26" s="38" customFormat="1">
      <c r="A7" s="39" t="s">
        <v>37</v>
      </c>
      <c r="B7" s="40"/>
      <c r="C7" s="149"/>
      <c r="D7" s="149"/>
      <c r="E7" s="150"/>
      <c r="F7" s="151">
        <f>F8+F100</f>
        <v>504301000</v>
      </c>
      <c r="G7" s="151">
        <f>G8+G100</f>
        <v>78413500</v>
      </c>
      <c r="H7" s="151">
        <f t="shared" ref="H7:R7" si="0">H8+H100</f>
        <v>0</v>
      </c>
      <c r="I7" s="151">
        <f t="shared" si="0"/>
        <v>300172530</v>
      </c>
      <c r="J7" s="151">
        <f t="shared" si="0"/>
        <v>0</v>
      </c>
      <c r="K7" s="151">
        <f t="shared" si="0"/>
        <v>221138000</v>
      </c>
      <c r="L7" s="151">
        <f t="shared" si="0"/>
        <v>0</v>
      </c>
      <c r="M7" s="151">
        <f t="shared" si="0"/>
        <v>227281500</v>
      </c>
      <c r="N7" s="151">
        <f t="shared" si="0"/>
        <v>0</v>
      </c>
      <c r="O7" s="151">
        <f t="shared" si="0"/>
        <v>284500000</v>
      </c>
      <c r="P7" s="151">
        <f t="shared" si="0"/>
        <v>0</v>
      </c>
      <c r="Q7" s="151">
        <f t="shared" si="0"/>
        <v>0</v>
      </c>
      <c r="R7" s="151">
        <f t="shared" si="0"/>
        <v>0</v>
      </c>
      <c r="S7" s="151">
        <f>S8+S100</f>
        <v>1033092030</v>
      </c>
      <c r="T7" s="41"/>
      <c r="U7" s="576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47</v>
      </c>
      <c r="B8" s="8"/>
      <c r="C8" s="87"/>
      <c r="D8" s="87"/>
      <c r="E8" s="88"/>
      <c r="F8" s="89">
        <f>F9</f>
        <v>49911000</v>
      </c>
      <c r="G8" s="89">
        <f>G9</f>
        <v>5523500</v>
      </c>
      <c r="H8" s="89">
        <f t="shared" ref="H8:R8" si="1">H9</f>
        <v>0</v>
      </c>
      <c r="I8" s="89">
        <f t="shared" si="1"/>
        <v>300172530</v>
      </c>
      <c r="J8" s="89">
        <f t="shared" si="1"/>
        <v>0</v>
      </c>
      <c r="K8" s="89">
        <f t="shared" si="1"/>
        <v>221138000</v>
      </c>
      <c r="L8" s="89">
        <f t="shared" si="1"/>
        <v>0</v>
      </c>
      <c r="M8" s="89">
        <f t="shared" si="1"/>
        <v>227281500</v>
      </c>
      <c r="N8" s="89">
        <f t="shared" si="1"/>
        <v>0</v>
      </c>
      <c r="O8" s="89">
        <f t="shared" si="1"/>
        <v>284500000</v>
      </c>
      <c r="P8" s="89">
        <f t="shared" si="1"/>
        <v>0</v>
      </c>
      <c r="Q8" s="89">
        <f t="shared" si="1"/>
        <v>0</v>
      </c>
      <c r="R8" s="89">
        <f t="shared" si="1"/>
        <v>0</v>
      </c>
      <c r="S8" s="89">
        <f>S9</f>
        <v>1033092030</v>
      </c>
      <c r="T8" s="45"/>
      <c r="U8" s="577"/>
      <c r="X8" s="47"/>
    </row>
    <row r="9" spans="1:26" s="1" customFormat="1">
      <c r="A9" s="355" t="s">
        <v>454</v>
      </c>
      <c r="B9" s="142"/>
      <c r="C9" s="154"/>
      <c r="D9" s="154"/>
      <c r="E9" s="155"/>
      <c r="F9" s="156">
        <f>SUM(F10:F34)</f>
        <v>49911000</v>
      </c>
      <c r="G9" s="157">
        <f>SUM(G10:G34)</f>
        <v>5523500</v>
      </c>
      <c r="H9" s="281">
        <f t="shared" ref="H9:M9" si="2">SUM(H24:H93)</f>
        <v>0</v>
      </c>
      <c r="I9" s="281">
        <f t="shared" si="2"/>
        <v>300172530</v>
      </c>
      <c r="J9" s="281">
        <f t="shared" si="2"/>
        <v>0</v>
      </c>
      <c r="K9" s="281">
        <f t="shared" si="2"/>
        <v>221138000</v>
      </c>
      <c r="L9" s="281">
        <f t="shared" si="2"/>
        <v>0</v>
      </c>
      <c r="M9" s="281">
        <f t="shared" si="2"/>
        <v>227281500</v>
      </c>
      <c r="N9" s="281">
        <v>0</v>
      </c>
      <c r="O9" s="281">
        <f>SUM(O24:O93)</f>
        <v>284500000</v>
      </c>
      <c r="P9" s="143"/>
      <c r="Q9" s="281">
        <f>SUM(Q10:Q99)</f>
        <v>0</v>
      </c>
      <c r="R9" s="281">
        <f>H9+J9+L9+N9+P9</f>
        <v>0</v>
      </c>
      <c r="S9" s="281">
        <f>I9+K9+M9+O9+Q9</f>
        <v>1033092030</v>
      </c>
      <c r="T9" s="143"/>
      <c r="U9" s="240"/>
    </row>
    <row r="10" spans="1:26" s="1" customFormat="1" ht="48">
      <c r="A10" s="311">
        <v>1</v>
      </c>
      <c r="B10" s="108" t="s">
        <v>490</v>
      </c>
      <c r="C10" s="504">
        <v>1</v>
      </c>
      <c r="D10" s="504" t="s">
        <v>49</v>
      </c>
      <c r="E10" s="541">
        <v>2733500</v>
      </c>
      <c r="F10" s="541">
        <v>2733500</v>
      </c>
      <c r="G10" s="542">
        <v>2733500</v>
      </c>
      <c r="H10" s="371"/>
      <c r="I10" s="372"/>
      <c r="J10" s="372"/>
      <c r="K10" s="372"/>
      <c r="L10" s="371"/>
      <c r="M10" s="372"/>
      <c r="N10" s="371"/>
      <c r="O10" s="372"/>
      <c r="P10" s="371"/>
      <c r="Q10" s="372"/>
      <c r="R10" s="365">
        <f t="shared" ref="R10:R34" si="3">H10+J10+L10+N10+P10</f>
        <v>0</v>
      </c>
      <c r="S10" s="365">
        <f t="shared" ref="S10:S73" si="4">I10+K10+M10+O10+Q10</f>
        <v>0</v>
      </c>
      <c r="T10" s="391"/>
      <c r="U10" s="11"/>
    </row>
    <row r="11" spans="1:26" s="12" customFormat="1" ht="48">
      <c r="A11" s="305">
        <v>2</v>
      </c>
      <c r="B11" s="104" t="s">
        <v>491</v>
      </c>
      <c r="C11" s="502">
        <v>1</v>
      </c>
      <c r="D11" s="502" t="s">
        <v>49</v>
      </c>
      <c r="E11" s="543">
        <v>2790000</v>
      </c>
      <c r="F11" s="543">
        <v>2790000</v>
      </c>
      <c r="G11" s="544">
        <v>2790000</v>
      </c>
      <c r="H11" s="371"/>
      <c r="I11" s="373"/>
      <c r="J11" s="373"/>
      <c r="K11" s="373"/>
      <c r="L11" s="371"/>
      <c r="M11" s="373"/>
      <c r="N11" s="371"/>
      <c r="O11" s="373"/>
      <c r="P11" s="371"/>
      <c r="Q11" s="373"/>
      <c r="R11" s="286">
        <f t="shared" si="3"/>
        <v>0</v>
      </c>
      <c r="S11" s="286">
        <f t="shared" si="4"/>
        <v>0</v>
      </c>
      <c r="T11" s="391"/>
      <c r="U11" s="11"/>
    </row>
    <row r="12" spans="1:26" s="12" customFormat="1" ht="48">
      <c r="A12" s="311">
        <v>3</v>
      </c>
      <c r="B12" s="25" t="s">
        <v>521</v>
      </c>
      <c r="C12" s="502">
        <v>1</v>
      </c>
      <c r="D12" s="502" t="s">
        <v>123</v>
      </c>
      <c r="E12" s="543">
        <v>2350000</v>
      </c>
      <c r="F12" s="389">
        <v>2350000</v>
      </c>
      <c r="G12" s="503"/>
      <c r="H12" s="371"/>
      <c r="I12" s="373"/>
      <c r="J12" s="373"/>
      <c r="K12" s="373"/>
      <c r="L12" s="371"/>
      <c r="M12" s="373"/>
      <c r="N12" s="371"/>
      <c r="O12" s="373"/>
      <c r="P12" s="371"/>
      <c r="Q12" s="373"/>
      <c r="R12" s="286">
        <f t="shared" si="3"/>
        <v>0</v>
      </c>
      <c r="S12" s="286">
        <f t="shared" si="4"/>
        <v>0</v>
      </c>
      <c r="T12" s="391"/>
      <c r="U12" s="11"/>
    </row>
    <row r="13" spans="1:26" s="12" customFormat="1">
      <c r="A13" s="305">
        <v>4</v>
      </c>
      <c r="B13" s="25" t="s">
        <v>525</v>
      </c>
      <c r="C13" s="502">
        <v>1</v>
      </c>
      <c r="D13" s="502" t="s">
        <v>49</v>
      </c>
      <c r="E13" s="543">
        <v>4468000</v>
      </c>
      <c r="F13" s="389">
        <v>4468000</v>
      </c>
      <c r="G13" s="503"/>
      <c r="H13" s="371"/>
      <c r="I13" s="373"/>
      <c r="J13" s="373"/>
      <c r="K13" s="373"/>
      <c r="L13" s="371"/>
      <c r="M13" s="373"/>
      <c r="N13" s="371"/>
      <c r="O13" s="373"/>
      <c r="P13" s="371"/>
      <c r="Q13" s="373"/>
      <c r="R13" s="286">
        <f t="shared" si="3"/>
        <v>0</v>
      </c>
      <c r="S13" s="286">
        <f t="shared" si="4"/>
        <v>0</v>
      </c>
      <c r="T13" s="391"/>
      <c r="U13" s="11"/>
    </row>
    <row r="14" spans="1:26" s="12" customFormat="1" ht="48">
      <c r="A14" s="311">
        <v>5</v>
      </c>
      <c r="B14" s="25" t="s">
        <v>587</v>
      </c>
      <c r="C14" s="502">
        <v>1</v>
      </c>
      <c r="D14" s="502" t="s">
        <v>193</v>
      </c>
      <c r="E14" s="543">
        <v>5350000</v>
      </c>
      <c r="F14" s="389">
        <v>5350000</v>
      </c>
      <c r="G14" s="503"/>
      <c r="H14" s="371"/>
      <c r="I14" s="373"/>
      <c r="J14" s="373"/>
      <c r="K14" s="373"/>
      <c r="L14" s="371"/>
      <c r="M14" s="373"/>
      <c r="N14" s="371"/>
      <c r="O14" s="373"/>
      <c r="P14" s="371"/>
      <c r="Q14" s="373"/>
      <c r="R14" s="286">
        <f t="shared" si="3"/>
        <v>0</v>
      </c>
      <c r="S14" s="286">
        <f t="shared" si="4"/>
        <v>0</v>
      </c>
      <c r="T14" s="391"/>
      <c r="U14" s="343"/>
    </row>
    <row r="15" spans="1:26" s="12" customFormat="1" ht="48">
      <c r="A15" s="305">
        <v>6</v>
      </c>
      <c r="B15" s="25" t="s">
        <v>526</v>
      </c>
      <c r="C15" s="502">
        <v>1</v>
      </c>
      <c r="D15" s="502" t="s">
        <v>49</v>
      </c>
      <c r="E15" s="543">
        <v>2330000</v>
      </c>
      <c r="F15" s="389">
        <v>2330000</v>
      </c>
      <c r="G15" s="503"/>
      <c r="H15" s="371"/>
      <c r="I15" s="373"/>
      <c r="J15" s="373"/>
      <c r="K15" s="373"/>
      <c r="L15" s="371"/>
      <c r="M15" s="373"/>
      <c r="N15" s="371"/>
      <c r="O15" s="373"/>
      <c r="P15" s="371"/>
      <c r="Q15" s="373"/>
      <c r="R15" s="286">
        <f t="shared" si="3"/>
        <v>0</v>
      </c>
      <c r="S15" s="286">
        <f t="shared" si="4"/>
        <v>0</v>
      </c>
      <c r="T15" s="391"/>
      <c r="U15" s="11"/>
    </row>
    <row r="16" spans="1:26" s="12" customFormat="1" ht="48">
      <c r="A16" s="311">
        <v>7</v>
      </c>
      <c r="B16" s="25" t="s">
        <v>513</v>
      </c>
      <c r="C16" s="502">
        <v>1</v>
      </c>
      <c r="D16" s="502" t="s">
        <v>49</v>
      </c>
      <c r="E16" s="543">
        <v>2795700</v>
      </c>
      <c r="F16" s="389">
        <v>2795700</v>
      </c>
      <c r="G16" s="503"/>
      <c r="H16" s="371"/>
      <c r="I16" s="373"/>
      <c r="J16" s="373"/>
      <c r="K16" s="373"/>
      <c r="L16" s="371"/>
      <c r="M16" s="373"/>
      <c r="N16" s="371"/>
      <c r="O16" s="373"/>
      <c r="P16" s="371"/>
      <c r="Q16" s="373"/>
      <c r="R16" s="286">
        <f t="shared" si="3"/>
        <v>0</v>
      </c>
      <c r="S16" s="286">
        <f t="shared" si="4"/>
        <v>0</v>
      </c>
      <c r="T16" s="391"/>
      <c r="U16" s="11"/>
    </row>
    <row r="17" spans="1:21" s="12" customFormat="1" ht="48">
      <c r="A17" s="305">
        <v>8</v>
      </c>
      <c r="B17" s="25" t="s">
        <v>538</v>
      </c>
      <c r="C17" s="502">
        <v>1</v>
      </c>
      <c r="D17" s="502" t="s">
        <v>49</v>
      </c>
      <c r="E17" s="543">
        <v>1240000</v>
      </c>
      <c r="F17" s="389">
        <v>1240000</v>
      </c>
      <c r="G17" s="503"/>
      <c r="H17" s="371"/>
      <c r="I17" s="373"/>
      <c r="J17" s="373"/>
      <c r="K17" s="373"/>
      <c r="L17" s="371"/>
      <c r="M17" s="373"/>
      <c r="N17" s="371"/>
      <c r="O17" s="373"/>
      <c r="P17" s="371"/>
      <c r="Q17" s="373"/>
      <c r="R17" s="286">
        <f t="shared" si="3"/>
        <v>0</v>
      </c>
      <c r="S17" s="286">
        <f t="shared" si="4"/>
        <v>0</v>
      </c>
      <c r="T17" s="545"/>
      <c r="U17" s="11"/>
    </row>
    <row r="18" spans="1:21" s="1" customFormat="1">
      <c r="A18" s="311">
        <v>9</v>
      </c>
      <c r="B18" s="114" t="s">
        <v>459</v>
      </c>
      <c r="C18" s="502">
        <v>1</v>
      </c>
      <c r="D18" s="502" t="s">
        <v>49</v>
      </c>
      <c r="E18" s="543">
        <v>1790000</v>
      </c>
      <c r="F18" s="543">
        <v>1790000</v>
      </c>
      <c r="G18" s="544"/>
      <c r="H18" s="251"/>
      <c r="I18" s="419"/>
      <c r="J18" s="419"/>
      <c r="K18" s="419"/>
      <c r="L18" s="251"/>
      <c r="M18" s="419"/>
      <c r="N18" s="251"/>
      <c r="O18" s="419"/>
      <c r="P18" s="251"/>
      <c r="Q18" s="419"/>
      <c r="R18" s="286">
        <f t="shared" si="3"/>
        <v>0</v>
      </c>
      <c r="S18" s="286">
        <f t="shared" si="4"/>
        <v>0</v>
      </c>
      <c r="T18" s="391"/>
      <c r="U18" s="11"/>
    </row>
    <row r="19" spans="1:21" s="1" customFormat="1" ht="48">
      <c r="A19" s="305">
        <v>10</v>
      </c>
      <c r="B19" s="114" t="s">
        <v>539</v>
      </c>
      <c r="C19" s="502">
        <v>1</v>
      </c>
      <c r="D19" s="502" t="s">
        <v>49</v>
      </c>
      <c r="E19" s="543">
        <v>1754800</v>
      </c>
      <c r="F19" s="543">
        <v>1754800</v>
      </c>
      <c r="G19" s="544"/>
      <c r="H19" s="251"/>
      <c r="I19" s="419"/>
      <c r="J19" s="419"/>
      <c r="K19" s="419"/>
      <c r="L19" s="251"/>
      <c r="M19" s="419"/>
      <c r="N19" s="251"/>
      <c r="O19" s="419"/>
      <c r="P19" s="251"/>
      <c r="Q19" s="419"/>
      <c r="R19" s="286">
        <f t="shared" si="3"/>
        <v>0</v>
      </c>
      <c r="S19" s="286">
        <f t="shared" si="4"/>
        <v>0</v>
      </c>
      <c r="T19" s="391"/>
      <c r="U19" s="11"/>
    </row>
    <row r="20" spans="1:21" s="1" customFormat="1">
      <c r="A20" s="311">
        <v>11</v>
      </c>
      <c r="B20" s="114" t="s">
        <v>460</v>
      </c>
      <c r="C20" s="502">
        <v>1</v>
      </c>
      <c r="D20" s="502" t="s">
        <v>49</v>
      </c>
      <c r="E20" s="543">
        <v>1617400</v>
      </c>
      <c r="F20" s="543">
        <v>1617400</v>
      </c>
      <c r="G20" s="544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286">
        <f t="shared" si="3"/>
        <v>0</v>
      </c>
      <c r="S20" s="286">
        <f t="shared" si="4"/>
        <v>0</v>
      </c>
      <c r="T20" s="391"/>
      <c r="U20" s="11"/>
    </row>
    <row r="21" spans="1:21" s="1" customFormat="1">
      <c r="A21" s="305">
        <v>12</v>
      </c>
      <c r="B21" s="114" t="s">
        <v>495</v>
      </c>
      <c r="C21" s="502">
        <v>1</v>
      </c>
      <c r="D21" s="502" t="s">
        <v>49</v>
      </c>
      <c r="E21" s="543">
        <v>1819000</v>
      </c>
      <c r="F21" s="543">
        <v>1819000</v>
      </c>
      <c r="G21" s="544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86">
        <f t="shared" si="3"/>
        <v>0</v>
      </c>
      <c r="S21" s="286">
        <f t="shared" si="4"/>
        <v>0</v>
      </c>
      <c r="T21" s="391"/>
      <c r="U21" s="11"/>
    </row>
    <row r="22" spans="1:21" s="1" customFormat="1" ht="48">
      <c r="A22" s="311">
        <v>13</v>
      </c>
      <c r="B22" s="114" t="s">
        <v>588</v>
      </c>
      <c r="C22" s="502">
        <v>1</v>
      </c>
      <c r="D22" s="502" t="s">
        <v>49</v>
      </c>
      <c r="E22" s="543">
        <v>2846000</v>
      </c>
      <c r="F22" s="543">
        <v>2846000</v>
      </c>
      <c r="G22" s="544"/>
      <c r="H22" s="371"/>
      <c r="I22" s="372"/>
      <c r="J22" s="372"/>
      <c r="K22" s="372"/>
      <c r="L22" s="371"/>
      <c r="M22" s="372"/>
      <c r="N22" s="371"/>
      <c r="O22" s="372"/>
      <c r="P22" s="371"/>
      <c r="Q22" s="372"/>
      <c r="R22" s="286">
        <f t="shared" si="3"/>
        <v>0</v>
      </c>
      <c r="S22" s="286">
        <f t="shared" si="4"/>
        <v>0</v>
      </c>
      <c r="T22" s="419"/>
      <c r="U22" s="11"/>
    </row>
    <row r="23" spans="1:21" s="1" customFormat="1" ht="72">
      <c r="A23" s="305">
        <v>14</v>
      </c>
      <c r="B23" s="114" t="s">
        <v>467</v>
      </c>
      <c r="C23" s="502">
        <v>1</v>
      </c>
      <c r="D23" s="502" t="s">
        <v>49</v>
      </c>
      <c r="E23" s="543">
        <v>5990000</v>
      </c>
      <c r="F23" s="543">
        <v>5990000</v>
      </c>
      <c r="G23" s="544"/>
      <c r="H23" s="371"/>
      <c r="I23" s="372"/>
      <c r="J23" s="372"/>
      <c r="K23" s="372"/>
      <c r="L23" s="371"/>
      <c r="M23" s="372"/>
      <c r="N23" s="371"/>
      <c r="O23" s="372"/>
      <c r="P23" s="371"/>
      <c r="Q23" s="372"/>
      <c r="R23" s="286">
        <f t="shared" si="3"/>
        <v>0</v>
      </c>
      <c r="S23" s="286">
        <f t="shared" si="4"/>
        <v>0</v>
      </c>
      <c r="T23" s="419"/>
      <c r="U23" s="11"/>
    </row>
    <row r="24" spans="1:21" s="1" customFormat="1" ht="48">
      <c r="A24" s="311">
        <v>15</v>
      </c>
      <c r="B24" s="108" t="s">
        <v>468</v>
      </c>
      <c r="C24" s="504">
        <v>1</v>
      </c>
      <c r="D24" s="504" t="s">
        <v>49</v>
      </c>
      <c r="E24" s="541">
        <v>6370000</v>
      </c>
      <c r="F24" s="541">
        <v>6370000</v>
      </c>
      <c r="G24" s="542"/>
      <c r="H24" s="371"/>
      <c r="I24" s="372"/>
      <c r="J24" s="372"/>
      <c r="K24" s="372"/>
      <c r="L24" s="371"/>
      <c r="M24" s="372"/>
      <c r="N24" s="371"/>
      <c r="O24" s="372"/>
      <c r="P24" s="371"/>
      <c r="Q24" s="372"/>
      <c r="R24" s="286">
        <f t="shared" si="3"/>
        <v>0</v>
      </c>
      <c r="S24" s="286">
        <f t="shared" si="4"/>
        <v>0</v>
      </c>
      <c r="T24" s="391"/>
      <c r="U24" s="11"/>
    </row>
    <row r="25" spans="1:21" s="12" customFormat="1" ht="72">
      <c r="A25" s="305">
        <v>16</v>
      </c>
      <c r="B25" s="104" t="s">
        <v>589</v>
      </c>
      <c r="C25" s="502">
        <v>1</v>
      </c>
      <c r="D25" s="502" t="s">
        <v>49</v>
      </c>
      <c r="E25" s="543">
        <v>250000</v>
      </c>
      <c r="F25" s="543">
        <v>250000</v>
      </c>
      <c r="G25" s="544"/>
      <c r="H25" s="371"/>
      <c r="I25" s="373"/>
      <c r="J25" s="373"/>
      <c r="K25" s="373"/>
      <c r="L25" s="371"/>
      <c r="M25" s="373"/>
      <c r="N25" s="371"/>
      <c r="O25" s="373"/>
      <c r="P25" s="371"/>
      <c r="Q25" s="373"/>
      <c r="R25" s="286">
        <f t="shared" si="3"/>
        <v>0</v>
      </c>
      <c r="S25" s="286">
        <f t="shared" si="4"/>
        <v>0</v>
      </c>
      <c r="T25" s="391"/>
      <c r="U25" s="11"/>
    </row>
    <row r="26" spans="1:21" s="12" customFormat="1" ht="48">
      <c r="A26" s="311">
        <v>17</v>
      </c>
      <c r="B26" s="25" t="s">
        <v>590</v>
      </c>
      <c r="C26" s="502">
        <v>1</v>
      </c>
      <c r="D26" s="502" t="s">
        <v>49</v>
      </c>
      <c r="E26" s="543">
        <v>140000</v>
      </c>
      <c r="F26" s="389">
        <v>140000</v>
      </c>
      <c r="G26" s="503"/>
      <c r="H26" s="371"/>
      <c r="I26" s="373"/>
      <c r="J26" s="373"/>
      <c r="K26" s="373"/>
      <c r="L26" s="371"/>
      <c r="M26" s="373"/>
      <c r="N26" s="371"/>
      <c r="O26" s="373"/>
      <c r="P26" s="371"/>
      <c r="Q26" s="373"/>
      <c r="R26" s="286">
        <f t="shared" si="3"/>
        <v>0</v>
      </c>
      <c r="S26" s="286">
        <f t="shared" si="4"/>
        <v>0</v>
      </c>
      <c r="T26" s="391"/>
      <c r="U26" s="11"/>
    </row>
    <row r="27" spans="1:21" s="12" customFormat="1" ht="48">
      <c r="A27" s="305">
        <v>18</v>
      </c>
      <c r="B27" s="25" t="s">
        <v>591</v>
      </c>
      <c r="C27" s="502">
        <v>1</v>
      </c>
      <c r="D27" s="502" t="s">
        <v>49</v>
      </c>
      <c r="E27" s="543">
        <v>120000</v>
      </c>
      <c r="F27" s="389">
        <v>120000</v>
      </c>
      <c r="G27" s="503"/>
      <c r="H27" s="371"/>
      <c r="I27" s="373"/>
      <c r="J27" s="373"/>
      <c r="K27" s="373"/>
      <c r="L27" s="371"/>
      <c r="M27" s="373"/>
      <c r="N27" s="371"/>
      <c r="O27" s="373"/>
      <c r="P27" s="371"/>
      <c r="Q27" s="373"/>
      <c r="R27" s="286">
        <f t="shared" si="3"/>
        <v>0</v>
      </c>
      <c r="S27" s="286">
        <f t="shared" si="4"/>
        <v>0</v>
      </c>
      <c r="T27" s="391"/>
      <c r="U27" s="11"/>
    </row>
    <row r="28" spans="1:21" s="12" customFormat="1" ht="48">
      <c r="A28" s="311">
        <v>19</v>
      </c>
      <c r="B28" s="25" t="s">
        <v>461</v>
      </c>
      <c r="C28" s="502">
        <v>1</v>
      </c>
      <c r="D28" s="502" t="s">
        <v>49</v>
      </c>
      <c r="E28" s="543">
        <v>360000</v>
      </c>
      <c r="F28" s="389">
        <v>360000</v>
      </c>
      <c r="G28" s="503"/>
      <c r="H28" s="371"/>
      <c r="I28" s="373"/>
      <c r="J28" s="373"/>
      <c r="K28" s="373"/>
      <c r="L28" s="371"/>
      <c r="M28" s="373"/>
      <c r="N28" s="371"/>
      <c r="O28" s="373"/>
      <c r="P28" s="371"/>
      <c r="Q28" s="373"/>
      <c r="R28" s="286">
        <f t="shared" si="3"/>
        <v>0</v>
      </c>
      <c r="S28" s="286">
        <f t="shared" si="4"/>
        <v>0</v>
      </c>
      <c r="T28" s="391"/>
      <c r="U28" s="343"/>
    </row>
    <row r="29" spans="1:21" s="12" customFormat="1" ht="48">
      <c r="A29" s="305">
        <v>20</v>
      </c>
      <c r="B29" s="25" t="s">
        <v>522</v>
      </c>
      <c r="C29" s="502">
        <v>1</v>
      </c>
      <c r="D29" s="502" t="s">
        <v>123</v>
      </c>
      <c r="E29" s="543">
        <v>365100</v>
      </c>
      <c r="F29" s="389">
        <v>365100</v>
      </c>
      <c r="G29" s="503"/>
      <c r="H29" s="371"/>
      <c r="I29" s="373"/>
      <c r="J29" s="373"/>
      <c r="K29" s="373"/>
      <c r="L29" s="371"/>
      <c r="M29" s="373"/>
      <c r="N29" s="371"/>
      <c r="O29" s="373"/>
      <c r="P29" s="371"/>
      <c r="Q29" s="373"/>
      <c r="R29" s="286">
        <f t="shared" si="3"/>
        <v>0</v>
      </c>
      <c r="S29" s="286">
        <f t="shared" si="4"/>
        <v>0</v>
      </c>
      <c r="T29" s="391"/>
      <c r="U29" s="11"/>
    </row>
    <row r="30" spans="1:21" s="12" customFormat="1">
      <c r="A30" s="311">
        <v>21</v>
      </c>
      <c r="B30" s="25" t="s">
        <v>457</v>
      </c>
      <c r="C30" s="502">
        <v>1</v>
      </c>
      <c r="D30" s="502" t="s">
        <v>123</v>
      </c>
      <c r="E30" s="543">
        <v>315700</v>
      </c>
      <c r="F30" s="389">
        <v>315700</v>
      </c>
      <c r="G30" s="503"/>
      <c r="H30" s="371"/>
      <c r="I30" s="373"/>
      <c r="J30" s="373"/>
      <c r="K30" s="373"/>
      <c r="L30" s="371"/>
      <c r="M30" s="373"/>
      <c r="N30" s="371"/>
      <c r="O30" s="373"/>
      <c r="P30" s="371"/>
      <c r="Q30" s="373"/>
      <c r="R30" s="286">
        <f t="shared" si="3"/>
        <v>0</v>
      </c>
      <c r="S30" s="286">
        <f t="shared" si="4"/>
        <v>0</v>
      </c>
      <c r="T30" s="391"/>
      <c r="U30" s="11"/>
    </row>
    <row r="31" spans="1:21" s="12" customFormat="1">
      <c r="A31" s="305">
        <v>22</v>
      </c>
      <c r="B31" s="25" t="s">
        <v>523</v>
      </c>
      <c r="C31" s="502">
        <v>1</v>
      </c>
      <c r="D31" s="502" t="s">
        <v>123</v>
      </c>
      <c r="E31" s="543">
        <v>350000</v>
      </c>
      <c r="F31" s="389">
        <v>350000</v>
      </c>
      <c r="G31" s="503"/>
      <c r="H31" s="371"/>
      <c r="I31" s="373"/>
      <c r="J31" s="373"/>
      <c r="K31" s="373"/>
      <c r="L31" s="371"/>
      <c r="M31" s="373"/>
      <c r="N31" s="371"/>
      <c r="O31" s="373"/>
      <c r="P31" s="371"/>
      <c r="Q31" s="373"/>
      <c r="R31" s="286">
        <f t="shared" si="3"/>
        <v>0</v>
      </c>
      <c r="S31" s="286">
        <f t="shared" si="4"/>
        <v>0</v>
      </c>
      <c r="T31" s="545"/>
      <c r="U31" s="11"/>
    </row>
    <row r="32" spans="1:21" s="1" customFormat="1" ht="48">
      <c r="A32" s="311">
        <v>23</v>
      </c>
      <c r="B32" s="114" t="s">
        <v>540</v>
      </c>
      <c r="C32" s="502">
        <v>1</v>
      </c>
      <c r="D32" s="502" t="s">
        <v>123</v>
      </c>
      <c r="E32" s="543">
        <v>957000</v>
      </c>
      <c r="F32" s="543">
        <v>957000</v>
      </c>
      <c r="G32" s="544"/>
      <c r="H32" s="251"/>
      <c r="I32" s="419"/>
      <c r="J32" s="419"/>
      <c r="K32" s="419"/>
      <c r="L32" s="251"/>
      <c r="M32" s="419"/>
      <c r="N32" s="251"/>
      <c r="O32" s="419"/>
      <c r="P32" s="251"/>
      <c r="Q32" s="419"/>
      <c r="R32" s="286">
        <f t="shared" si="3"/>
        <v>0</v>
      </c>
      <c r="S32" s="286">
        <f t="shared" si="4"/>
        <v>0</v>
      </c>
      <c r="T32" s="391"/>
      <c r="U32" s="11"/>
    </row>
    <row r="33" spans="1:21" s="1" customFormat="1" ht="72">
      <c r="A33" s="305">
        <v>24</v>
      </c>
      <c r="B33" s="114" t="s">
        <v>496</v>
      </c>
      <c r="C33" s="502">
        <v>1</v>
      </c>
      <c r="D33" s="502" t="s">
        <v>49</v>
      </c>
      <c r="E33" s="543">
        <v>320000</v>
      </c>
      <c r="F33" s="543">
        <v>320000</v>
      </c>
      <c r="G33" s="544"/>
      <c r="H33" s="251"/>
      <c r="I33" s="419"/>
      <c r="J33" s="419"/>
      <c r="K33" s="419"/>
      <c r="L33" s="251"/>
      <c r="M33" s="419"/>
      <c r="N33" s="251"/>
      <c r="O33" s="419"/>
      <c r="P33" s="251"/>
      <c r="Q33" s="419"/>
      <c r="R33" s="286">
        <f t="shared" si="3"/>
        <v>0</v>
      </c>
      <c r="S33" s="286">
        <f t="shared" si="4"/>
        <v>0</v>
      </c>
      <c r="T33" s="391"/>
      <c r="U33" s="11"/>
    </row>
    <row r="34" spans="1:21" s="1" customFormat="1" ht="48">
      <c r="A34" s="311">
        <v>25</v>
      </c>
      <c r="B34" s="114" t="s">
        <v>541</v>
      </c>
      <c r="C34" s="502">
        <v>1</v>
      </c>
      <c r="D34" s="502" t="s">
        <v>49</v>
      </c>
      <c r="E34" s="543">
        <v>488800</v>
      </c>
      <c r="F34" s="543">
        <v>488800</v>
      </c>
      <c r="G34" s="544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286">
        <f t="shared" si="3"/>
        <v>0</v>
      </c>
      <c r="S34" s="286">
        <f t="shared" si="4"/>
        <v>0</v>
      </c>
      <c r="T34" s="391"/>
      <c r="U34" s="11"/>
    </row>
    <row r="35" spans="1:21" s="1" customFormat="1">
      <c r="A35" s="305">
        <v>26</v>
      </c>
      <c r="B35" s="114" t="s">
        <v>455</v>
      </c>
      <c r="C35" s="502"/>
      <c r="D35" s="502"/>
      <c r="E35" s="543"/>
      <c r="F35" s="543"/>
      <c r="G35" s="544"/>
      <c r="H35" s="388" t="s">
        <v>51</v>
      </c>
      <c r="I35" s="388">
        <v>3800000</v>
      </c>
      <c r="J35" s="372"/>
      <c r="K35" s="372"/>
      <c r="L35" s="371"/>
      <c r="M35" s="372"/>
      <c r="N35" s="371"/>
      <c r="O35" s="372"/>
      <c r="P35" s="371"/>
      <c r="Q35" s="372"/>
      <c r="R35" s="286"/>
      <c r="S35" s="286">
        <f t="shared" si="4"/>
        <v>3800000</v>
      </c>
      <c r="T35" s="363">
        <v>2</v>
      </c>
      <c r="U35" s="11"/>
    </row>
    <row r="36" spans="1:21" s="1" customFormat="1">
      <c r="A36" s="311">
        <v>27</v>
      </c>
      <c r="B36" s="114" t="s">
        <v>456</v>
      </c>
      <c r="C36" s="502"/>
      <c r="D36" s="502"/>
      <c r="E36" s="543"/>
      <c r="F36" s="543"/>
      <c r="G36" s="544"/>
      <c r="H36" s="391" t="s">
        <v>51</v>
      </c>
      <c r="I36" s="540">
        <v>3500000</v>
      </c>
      <c r="J36" s="372"/>
      <c r="K36" s="372"/>
      <c r="L36" s="371"/>
      <c r="M36" s="372"/>
      <c r="N36" s="371"/>
      <c r="O36" s="372"/>
      <c r="P36" s="371"/>
      <c r="Q36" s="373"/>
      <c r="R36" s="286"/>
      <c r="S36" s="286">
        <f t="shared" si="4"/>
        <v>3500000</v>
      </c>
      <c r="T36" s="300">
        <v>2</v>
      </c>
      <c r="U36" s="11"/>
    </row>
    <row r="37" spans="1:21" s="12" customFormat="1" ht="48">
      <c r="A37" s="305">
        <v>28</v>
      </c>
      <c r="B37" s="25" t="s">
        <v>462</v>
      </c>
      <c r="C37" s="502"/>
      <c r="D37" s="502"/>
      <c r="E37" s="495"/>
      <c r="F37" s="389"/>
      <c r="G37" s="544"/>
      <c r="H37" s="391" t="s">
        <v>51</v>
      </c>
      <c r="I37" s="540">
        <v>1000000</v>
      </c>
      <c r="J37" s="372"/>
      <c r="K37" s="372"/>
      <c r="L37" s="371"/>
      <c r="M37" s="372"/>
      <c r="N37" s="371"/>
      <c r="O37" s="372"/>
      <c r="P37" s="391"/>
      <c r="Q37" s="373"/>
      <c r="R37" s="286"/>
      <c r="S37" s="286">
        <f t="shared" si="4"/>
        <v>1000000</v>
      </c>
      <c r="T37" s="391">
        <v>5</v>
      </c>
      <c r="U37" s="578" t="s">
        <v>458</v>
      </c>
    </row>
    <row r="38" spans="1:21" s="12" customFormat="1">
      <c r="A38" s="311">
        <v>29</v>
      </c>
      <c r="B38" s="34" t="s">
        <v>463</v>
      </c>
      <c r="C38" s="502"/>
      <c r="D38" s="502"/>
      <c r="E38" s="495"/>
      <c r="F38" s="389"/>
      <c r="G38" s="544"/>
      <c r="H38" s="391"/>
      <c r="I38" s="371"/>
      <c r="J38" s="391" t="s">
        <v>51</v>
      </c>
      <c r="K38" s="540">
        <v>800000</v>
      </c>
      <c r="L38" s="371"/>
      <c r="M38" s="372"/>
      <c r="N38" s="371"/>
      <c r="O38" s="372"/>
      <c r="P38" s="391"/>
      <c r="Q38" s="373"/>
      <c r="R38" s="286"/>
      <c r="S38" s="286">
        <f t="shared" si="4"/>
        <v>800000</v>
      </c>
      <c r="T38" s="391">
        <v>5</v>
      </c>
      <c r="U38" s="578" t="s">
        <v>458</v>
      </c>
    </row>
    <row r="39" spans="1:21" s="12" customFormat="1" ht="48">
      <c r="A39" s="305">
        <v>30</v>
      </c>
      <c r="B39" s="25" t="s">
        <v>464</v>
      </c>
      <c r="C39" s="502"/>
      <c r="D39" s="502"/>
      <c r="E39" s="495"/>
      <c r="F39" s="389"/>
      <c r="G39" s="544"/>
      <c r="H39" s="391"/>
      <c r="I39" s="371"/>
      <c r="J39" s="371"/>
      <c r="K39" s="371"/>
      <c r="L39" s="391" t="s">
        <v>51</v>
      </c>
      <c r="M39" s="540">
        <v>800000</v>
      </c>
      <c r="N39" s="371"/>
      <c r="O39" s="372"/>
      <c r="P39" s="391"/>
      <c r="Q39" s="373"/>
      <c r="R39" s="286"/>
      <c r="S39" s="286">
        <f t="shared" si="4"/>
        <v>800000</v>
      </c>
      <c r="T39" s="391">
        <v>5</v>
      </c>
      <c r="U39" s="578" t="s">
        <v>458</v>
      </c>
    </row>
    <row r="40" spans="1:21" s="12" customFormat="1" ht="48">
      <c r="A40" s="311">
        <v>31</v>
      </c>
      <c r="B40" s="25" t="s">
        <v>465</v>
      </c>
      <c r="C40" s="502"/>
      <c r="D40" s="502"/>
      <c r="E40" s="495"/>
      <c r="F40" s="389"/>
      <c r="G40" s="544"/>
      <c r="H40" s="391"/>
      <c r="I40" s="371"/>
      <c r="J40" s="371"/>
      <c r="K40" s="371"/>
      <c r="L40" s="371"/>
      <c r="M40" s="371"/>
      <c r="N40" s="391" t="s">
        <v>51</v>
      </c>
      <c r="O40" s="540">
        <v>1000000</v>
      </c>
      <c r="P40" s="391"/>
      <c r="Q40" s="373"/>
      <c r="R40" s="286"/>
      <c r="S40" s="286">
        <f t="shared" si="4"/>
        <v>1000000</v>
      </c>
      <c r="T40" s="391">
        <v>5</v>
      </c>
      <c r="U40" s="578" t="s">
        <v>458</v>
      </c>
    </row>
    <row r="41" spans="1:21" s="12" customFormat="1" ht="72">
      <c r="A41" s="305">
        <v>32</v>
      </c>
      <c r="B41" s="25" t="s">
        <v>469</v>
      </c>
      <c r="C41" s="502"/>
      <c r="D41" s="502"/>
      <c r="E41" s="495"/>
      <c r="F41" s="389"/>
      <c r="G41" s="544"/>
      <c r="H41" s="391" t="s">
        <v>51</v>
      </c>
      <c r="I41" s="540">
        <v>5000000</v>
      </c>
      <c r="J41" s="371"/>
      <c r="K41" s="371"/>
      <c r="L41" s="371"/>
      <c r="M41" s="371"/>
      <c r="N41" s="371"/>
      <c r="O41" s="371"/>
      <c r="P41" s="544"/>
      <c r="Q41" s="544"/>
      <c r="R41" s="286"/>
      <c r="S41" s="286">
        <f t="shared" si="4"/>
        <v>5000000</v>
      </c>
      <c r="T41" s="391">
        <v>2</v>
      </c>
      <c r="U41" s="579" t="s">
        <v>466</v>
      </c>
    </row>
    <row r="42" spans="1:21" s="12" customFormat="1" ht="48">
      <c r="A42" s="311">
        <v>33</v>
      </c>
      <c r="B42" s="25" t="s">
        <v>470</v>
      </c>
      <c r="C42" s="502"/>
      <c r="D42" s="502"/>
      <c r="E42" s="495"/>
      <c r="F42" s="389"/>
      <c r="G42" s="544"/>
      <c r="H42" s="391" t="s">
        <v>51</v>
      </c>
      <c r="I42" s="540">
        <v>5000000</v>
      </c>
      <c r="J42" s="371"/>
      <c r="K42" s="371"/>
      <c r="L42" s="371"/>
      <c r="M42" s="371"/>
      <c r="N42" s="371"/>
      <c r="O42" s="371"/>
      <c r="P42" s="544"/>
      <c r="Q42" s="544"/>
      <c r="R42" s="286"/>
      <c r="S42" s="286">
        <f t="shared" si="4"/>
        <v>5000000</v>
      </c>
      <c r="T42" s="391">
        <v>2</v>
      </c>
      <c r="U42" s="579" t="s">
        <v>466</v>
      </c>
    </row>
    <row r="43" spans="1:21" s="12" customFormat="1" ht="48">
      <c r="A43" s="305">
        <v>34</v>
      </c>
      <c r="B43" s="25" t="s">
        <v>471</v>
      </c>
      <c r="C43" s="502"/>
      <c r="D43" s="502"/>
      <c r="E43" s="495"/>
      <c r="F43" s="389"/>
      <c r="G43" s="544"/>
      <c r="H43" s="391" t="s">
        <v>51</v>
      </c>
      <c r="I43" s="540">
        <v>9000000</v>
      </c>
      <c r="J43" s="371"/>
      <c r="K43" s="371"/>
      <c r="L43" s="371"/>
      <c r="M43" s="371"/>
      <c r="N43" s="371"/>
      <c r="O43" s="371"/>
      <c r="P43" s="544"/>
      <c r="Q43" s="544"/>
      <c r="R43" s="286"/>
      <c r="S43" s="286">
        <f t="shared" si="4"/>
        <v>9000000</v>
      </c>
      <c r="T43" s="391">
        <v>2</v>
      </c>
      <c r="U43" s="579" t="s">
        <v>466</v>
      </c>
    </row>
    <row r="44" spans="1:21" s="12" customFormat="1" ht="48">
      <c r="A44" s="311">
        <v>35</v>
      </c>
      <c r="B44" s="25" t="s">
        <v>472</v>
      </c>
      <c r="C44" s="502"/>
      <c r="D44" s="502"/>
      <c r="E44" s="495"/>
      <c r="F44" s="389"/>
      <c r="G44" s="544"/>
      <c r="H44" s="391" t="s">
        <v>51</v>
      </c>
      <c r="I44" s="540">
        <v>3800000</v>
      </c>
      <c r="J44" s="371"/>
      <c r="K44" s="371"/>
      <c r="L44" s="371"/>
      <c r="M44" s="371"/>
      <c r="N44" s="371"/>
      <c r="O44" s="371"/>
      <c r="P44" s="544"/>
      <c r="Q44" s="544"/>
      <c r="R44" s="286"/>
      <c r="S44" s="286">
        <f t="shared" si="4"/>
        <v>3800000</v>
      </c>
      <c r="T44" s="391">
        <v>2</v>
      </c>
      <c r="U44" s="579" t="s">
        <v>466</v>
      </c>
    </row>
    <row r="45" spans="1:21" s="12" customFormat="1" ht="72">
      <c r="A45" s="305">
        <v>36</v>
      </c>
      <c r="B45" s="25" t="s">
        <v>473</v>
      </c>
      <c r="C45" s="502"/>
      <c r="D45" s="502"/>
      <c r="E45" s="495"/>
      <c r="F45" s="389"/>
      <c r="G45" s="544"/>
      <c r="H45" s="391" t="s">
        <v>51</v>
      </c>
      <c r="I45" s="540">
        <v>6900000</v>
      </c>
      <c r="J45" s="371"/>
      <c r="K45" s="371"/>
      <c r="L45" s="371"/>
      <c r="M45" s="371"/>
      <c r="N45" s="371"/>
      <c r="O45" s="371"/>
      <c r="P45" s="544"/>
      <c r="Q45" s="544"/>
      <c r="R45" s="286"/>
      <c r="S45" s="286">
        <f t="shared" si="4"/>
        <v>6900000</v>
      </c>
      <c r="T45" s="391">
        <v>2</v>
      </c>
      <c r="U45" s="579" t="s">
        <v>466</v>
      </c>
    </row>
    <row r="46" spans="1:21" s="12" customFormat="1">
      <c r="A46" s="311">
        <v>37</v>
      </c>
      <c r="B46" s="25" t="s">
        <v>474</v>
      </c>
      <c r="C46" s="502"/>
      <c r="D46" s="502"/>
      <c r="E46" s="495"/>
      <c r="F46" s="389"/>
      <c r="G46" s="544"/>
      <c r="H46" s="391" t="s">
        <v>51</v>
      </c>
      <c r="I46" s="540">
        <v>6500000</v>
      </c>
      <c r="J46" s="371"/>
      <c r="K46" s="371"/>
      <c r="L46" s="371"/>
      <c r="M46" s="371"/>
      <c r="N46" s="371"/>
      <c r="O46" s="371"/>
      <c r="P46" s="544"/>
      <c r="Q46" s="544"/>
      <c r="R46" s="286"/>
      <c r="S46" s="286">
        <f t="shared" si="4"/>
        <v>6500000</v>
      </c>
      <c r="T46" s="391">
        <v>2</v>
      </c>
      <c r="U46" s="579" t="s">
        <v>466</v>
      </c>
    </row>
    <row r="47" spans="1:21" s="12" customFormat="1">
      <c r="A47" s="305">
        <v>38</v>
      </c>
      <c r="B47" s="25" t="s">
        <v>475</v>
      </c>
      <c r="C47" s="502"/>
      <c r="D47" s="502"/>
      <c r="E47" s="495"/>
      <c r="F47" s="389"/>
      <c r="G47" s="544"/>
      <c r="H47" s="544"/>
      <c r="I47" s="544"/>
      <c r="J47" s="391" t="s">
        <v>51</v>
      </c>
      <c r="K47" s="540">
        <v>4000000</v>
      </c>
      <c r="L47" s="371"/>
      <c r="M47" s="371"/>
      <c r="N47" s="371"/>
      <c r="O47" s="371"/>
      <c r="P47" s="544"/>
      <c r="Q47" s="544"/>
      <c r="R47" s="286"/>
      <c r="S47" s="286">
        <f t="shared" si="4"/>
        <v>4000000</v>
      </c>
      <c r="T47" s="391">
        <v>2</v>
      </c>
      <c r="U47" s="579" t="s">
        <v>466</v>
      </c>
    </row>
    <row r="48" spans="1:21" s="12" customFormat="1" ht="48">
      <c r="A48" s="311">
        <v>39</v>
      </c>
      <c r="B48" s="25" t="s">
        <v>476</v>
      </c>
      <c r="C48" s="502"/>
      <c r="D48" s="502"/>
      <c r="E48" s="495"/>
      <c r="F48" s="389"/>
      <c r="G48" s="544"/>
      <c r="H48" s="544"/>
      <c r="I48" s="544"/>
      <c r="J48" s="544"/>
      <c r="K48" s="544"/>
      <c r="L48" s="391" t="s">
        <v>51</v>
      </c>
      <c r="M48" s="520">
        <v>5000000</v>
      </c>
      <c r="N48" s="371"/>
      <c r="O48" s="371"/>
      <c r="P48" s="544"/>
      <c r="Q48" s="544"/>
      <c r="R48" s="286"/>
      <c r="S48" s="286">
        <f t="shared" si="4"/>
        <v>5000000</v>
      </c>
      <c r="T48" s="391">
        <v>2</v>
      </c>
      <c r="U48" s="579" t="s">
        <v>466</v>
      </c>
    </row>
    <row r="49" spans="1:21" s="12" customFormat="1">
      <c r="A49" s="305">
        <v>40</v>
      </c>
      <c r="B49" s="357" t="s">
        <v>477</v>
      </c>
      <c r="C49" s="502"/>
      <c r="D49" s="502"/>
      <c r="E49" s="495"/>
      <c r="F49" s="389"/>
      <c r="G49" s="544"/>
      <c r="H49" s="544"/>
      <c r="I49" s="544"/>
      <c r="J49" s="544"/>
      <c r="K49" s="544"/>
      <c r="L49" s="544"/>
      <c r="M49" s="544"/>
      <c r="N49" s="391" t="s">
        <v>51</v>
      </c>
      <c r="O49" s="520">
        <v>50000000</v>
      </c>
      <c r="P49" s="544"/>
      <c r="Q49" s="544"/>
      <c r="R49" s="286"/>
      <c r="S49" s="286">
        <f t="shared" si="4"/>
        <v>50000000</v>
      </c>
      <c r="T49" s="391">
        <v>2</v>
      </c>
      <c r="U49" s="579" t="s">
        <v>466</v>
      </c>
    </row>
    <row r="50" spans="1:21" s="12" customFormat="1">
      <c r="A50" s="311">
        <v>41</v>
      </c>
      <c r="B50" s="25" t="s">
        <v>481</v>
      </c>
      <c r="C50" s="502"/>
      <c r="D50" s="502"/>
      <c r="E50" s="495"/>
      <c r="F50" s="389"/>
      <c r="G50" s="544"/>
      <c r="H50" s="391" t="s">
        <v>51</v>
      </c>
      <c r="I50" s="540">
        <v>100000000</v>
      </c>
      <c r="J50" s="544"/>
      <c r="K50" s="544"/>
      <c r="L50" s="544"/>
      <c r="M50" s="544"/>
      <c r="N50" s="544"/>
      <c r="O50" s="544"/>
      <c r="P50" s="544"/>
      <c r="Q50" s="544"/>
      <c r="R50" s="286"/>
      <c r="S50" s="286">
        <f t="shared" si="4"/>
        <v>100000000</v>
      </c>
      <c r="T50" s="391">
        <v>2</v>
      </c>
      <c r="U50" s="579" t="s">
        <v>478</v>
      </c>
    </row>
    <row r="51" spans="1:21" s="12" customFormat="1">
      <c r="A51" s="305">
        <v>42</v>
      </c>
      <c r="B51" s="25" t="s">
        <v>482</v>
      </c>
      <c r="C51" s="502"/>
      <c r="D51" s="502"/>
      <c r="E51" s="495"/>
      <c r="F51" s="389"/>
      <c r="G51" s="544"/>
      <c r="H51" s="391" t="s">
        <v>51</v>
      </c>
      <c r="I51" s="540">
        <v>100000000</v>
      </c>
      <c r="J51" s="544"/>
      <c r="K51" s="544"/>
      <c r="L51" s="544"/>
      <c r="M51" s="544"/>
      <c r="N51" s="544"/>
      <c r="O51" s="544"/>
      <c r="P51" s="544"/>
      <c r="Q51" s="544"/>
      <c r="R51" s="286"/>
      <c r="S51" s="286">
        <f t="shared" si="4"/>
        <v>100000000</v>
      </c>
      <c r="T51" s="391">
        <v>2</v>
      </c>
      <c r="U51" s="579" t="s">
        <v>478</v>
      </c>
    </row>
    <row r="52" spans="1:21" s="12" customFormat="1">
      <c r="A52" s="311">
        <v>43</v>
      </c>
      <c r="B52" s="25" t="s">
        <v>483</v>
      </c>
      <c r="C52" s="502"/>
      <c r="D52" s="502"/>
      <c r="E52" s="495"/>
      <c r="F52" s="389"/>
      <c r="G52" s="544"/>
      <c r="H52" s="544"/>
      <c r="I52" s="544"/>
      <c r="J52" s="391" t="s">
        <v>51</v>
      </c>
      <c r="K52" s="540">
        <v>100000000</v>
      </c>
      <c r="L52" s="544"/>
      <c r="M52" s="544"/>
      <c r="N52" s="544"/>
      <c r="O52" s="544"/>
      <c r="P52" s="544"/>
      <c r="Q52" s="544"/>
      <c r="R52" s="286"/>
      <c r="S52" s="286">
        <f t="shared" si="4"/>
        <v>100000000</v>
      </c>
      <c r="T52" s="391">
        <v>2</v>
      </c>
      <c r="U52" s="579" t="s">
        <v>478</v>
      </c>
    </row>
    <row r="53" spans="1:21" s="12" customFormat="1">
      <c r="A53" s="305">
        <v>44</v>
      </c>
      <c r="B53" s="25" t="s">
        <v>484</v>
      </c>
      <c r="C53" s="502"/>
      <c r="D53" s="502"/>
      <c r="E53" s="495"/>
      <c r="F53" s="389"/>
      <c r="G53" s="544"/>
      <c r="H53" s="544"/>
      <c r="I53" s="544"/>
      <c r="J53" s="391" t="s">
        <v>51</v>
      </c>
      <c r="K53" s="540">
        <v>100000000</v>
      </c>
      <c r="L53" s="544"/>
      <c r="M53" s="544"/>
      <c r="N53" s="544"/>
      <c r="O53" s="544"/>
      <c r="P53" s="544"/>
      <c r="Q53" s="544"/>
      <c r="R53" s="286"/>
      <c r="S53" s="286">
        <f t="shared" si="4"/>
        <v>100000000</v>
      </c>
      <c r="T53" s="391">
        <v>2</v>
      </c>
      <c r="U53" s="579" t="s">
        <v>478</v>
      </c>
    </row>
    <row r="54" spans="1:21" s="12" customFormat="1">
      <c r="A54" s="311">
        <v>45</v>
      </c>
      <c r="B54" s="25" t="s">
        <v>485</v>
      </c>
      <c r="C54" s="502"/>
      <c r="D54" s="502"/>
      <c r="E54" s="495"/>
      <c r="F54" s="389"/>
      <c r="G54" s="544"/>
      <c r="H54" s="544"/>
      <c r="I54" s="544"/>
      <c r="J54" s="544"/>
      <c r="K54" s="544"/>
      <c r="L54" s="391" t="s">
        <v>51</v>
      </c>
      <c r="M54" s="540">
        <v>100000000</v>
      </c>
      <c r="N54" s="544"/>
      <c r="O54" s="544"/>
      <c r="P54" s="544"/>
      <c r="Q54" s="544"/>
      <c r="R54" s="286"/>
      <c r="S54" s="286">
        <f t="shared" si="4"/>
        <v>100000000</v>
      </c>
      <c r="T54" s="391">
        <v>2</v>
      </c>
      <c r="U54" s="579" t="s">
        <v>478</v>
      </c>
    </row>
    <row r="55" spans="1:21" s="12" customFormat="1" ht="48">
      <c r="A55" s="305">
        <v>46</v>
      </c>
      <c r="B55" s="25" t="s">
        <v>486</v>
      </c>
      <c r="C55" s="502"/>
      <c r="D55" s="502"/>
      <c r="E55" s="495"/>
      <c r="F55" s="389"/>
      <c r="G55" s="544"/>
      <c r="H55" s="544"/>
      <c r="I55" s="544"/>
      <c r="J55" s="544"/>
      <c r="K55" s="544"/>
      <c r="L55" s="391" t="s">
        <v>51</v>
      </c>
      <c r="M55" s="540">
        <v>100000000</v>
      </c>
      <c r="N55" s="544"/>
      <c r="O55" s="544"/>
      <c r="P55" s="544"/>
      <c r="Q55" s="544"/>
      <c r="R55" s="286"/>
      <c r="S55" s="286">
        <f t="shared" si="4"/>
        <v>100000000</v>
      </c>
      <c r="T55" s="391">
        <v>2</v>
      </c>
      <c r="U55" s="579" t="s">
        <v>478</v>
      </c>
    </row>
    <row r="56" spans="1:21" s="12" customFormat="1" ht="48">
      <c r="A56" s="311">
        <v>47</v>
      </c>
      <c r="B56" s="25" t="s">
        <v>487</v>
      </c>
      <c r="C56" s="502"/>
      <c r="D56" s="502"/>
      <c r="E56" s="495"/>
      <c r="F56" s="389"/>
      <c r="G56" s="544"/>
      <c r="H56" s="544"/>
      <c r="I56" s="544"/>
      <c r="J56" s="544"/>
      <c r="K56" s="544"/>
      <c r="L56" s="544"/>
      <c r="M56" s="544"/>
      <c r="N56" s="391" t="s">
        <v>51</v>
      </c>
      <c r="O56" s="540">
        <v>100000000</v>
      </c>
      <c r="P56" s="544"/>
      <c r="Q56" s="544"/>
      <c r="R56" s="286"/>
      <c r="S56" s="286">
        <f t="shared" si="4"/>
        <v>100000000</v>
      </c>
      <c r="T56" s="391">
        <v>2</v>
      </c>
      <c r="U56" s="579" t="s">
        <v>478</v>
      </c>
    </row>
    <row r="57" spans="1:21" s="12" customFormat="1" ht="48">
      <c r="A57" s="305">
        <v>48</v>
      </c>
      <c r="B57" s="25" t="s">
        <v>488</v>
      </c>
      <c r="C57" s="502"/>
      <c r="D57" s="502"/>
      <c r="E57" s="495"/>
      <c r="F57" s="389"/>
      <c r="G57" s="544"/>
      <c r="H57" s="544"/>
      <c r="I57" s="544"/>
      <c r="J57" s="544"/>
      <c r="K57" s="544"/>
      <c r="L57" s="544"/>
      <c r="M57" s="544"/>
      <c r="N57" s="391" t="s">
        <v>51</v>
      </c>
      <c r="O57" s="540">
        <v>100000000</v>
      </c>
      <c r="P57" s="544"/>
      <c r="Q57" s="544"/>
      <c r="R57" s="286"/>
      <c r="S57" s="286">
        <f t="shared" si="4"/>
        <v>100000000</v>
      </c>
      <c r="T57" s="391">
        <v>2</v>
      </c>
      <c r="U57" s="579" t="s">
        <v>478</v>
      </c>
    </row>
    <row r="58" spans="1:21" s="12" customFormat="1" ht="48">
      <c r="A58" s="311">
        <v>49</v>
      </c>
      <c r="B58" s="25" t="s">
        <v>492</v>
      </c>
      <c r="C58" s="502"/>
      <c r="D58" s="502"/>
      <c r="E58" s="495"/>
      <c r="F58" s="389"/>
      <c r="G58" s="544"/>
      <c r="H58" s="391" t="s">
        <v>39</v>
      </c>
      <c r="I58" s="540">
        <v>3370000</v>
      </c>
      <c r="J58" s="544"/>
      <c r="K58" s="544"/>
      <c r="L58" s="544"/>
      <c r="M58" s="544"/>
      <c r="N58" s="544"/>
      <c r="O58" s="544"/>
      <c r="P58" s="544"/>
      <c r="Q58" s="544"/>
      <c r="R58" s="286"/>
      <c r="S58" s="286">
        <f t="shared" si="4"/>
        <v>3370000</v>
      </c>
      <c r="T58" s="391">
        <v>2</v>
      </c>
      <c r="U58" s="579" t="s">
        <v>489</v>
      </c>
    </row>
    <row r="59" spans="1:21" s="12" customFormat="1">
      <c r="A59" s="305">
        <v>50</v>
      </c>
      <c r="B59" s="25" t="s">
        <v>493</v>
      </c>
      <c r="C59" s="502"/>
      <c r="D59" s="502"/>
      <c r="E59" s="495"/>
      <c r="F59" s="389"/>
      <c r="G59" s="544"/>
      <c r="H59" s="391" t="s">
        <v>51</v>
      </c>
      <c r="I59" s="540">
        <v>2852700</v>
      </c>
      <c r="J59" s="544"/>
      <c r="K59" s="544"/>
      <c r="L59" s="544"/>
      <c r="M59" s="544"/>
      <c r="N59" s="544"/>
      <c r="O59" s="544"/>
      <c r="P59" s="544"/>
      <c r="Q59" s="544"/>
      <c r="R59" s="286"/>
      <c r="S59" s="286">
        <f t="shared" si="4"/>
        <v>2852700</v>
      </c>
      <c r="T59" s="391">
        <v>2</v>
      </c>
      <c r="U59" s="579" t="s">
        <v>489</v>
      </c>
    </row>
    <row r="60" spans="1:21" s="12" customFormat="1">
      <c r="A60" s="311">
        <v>51</v>
      </c>
      <c r="B60" s="25" t="s">
        <v>495</v>
      </c>
      <c r="C60" s="502"/>
      <c r="D60" s="502"/>
      <c r="E60" s="495"/>
      <c r="F60" s="389"/>
      <c r="G60" s="544"/>
      <c r="H60" s="391" t="s">
        <v>51</v>
      </c>
      <c r="I60" s="520">
        <v>1819000</v>
      </c>
      <c r="J60" s="544"/>
      <c r="K60" s="544"/>
      <c r="L60" s="544"/>
      <c r="M60" s="544"/>
      <c r="N60" s="544"/>
      <c r="O60" s="544"/>
      <c r="P60" s="391"/>
      <c r="Q60" s="520"/>
      <c r="R60" s="286"/>
      <c r="S60" s="286">
        <f t="shared" si="4"/>
        <v>1819000</v>
      </c>
      <c r="T60" s="391">
        <v>5</v>
      </c>
      <c r="U60" s="579" t="s">
        <v>494</v>
      </c>
    </row>
    <row r="61" spans="1:21" s="12" customFormat="1" ht="72">
      <c r="A61" s="305">
        <v>52</v>
      </c>
      <c r="B61" s="25" t="s">
        <v>496</v>
      </c>
      <c r="C61" s="502"/>
      <c r="D61" s="502"/>
      <c r="E61" s="495"/>
      <c r="F61" s="389"/>
      <c r="G61" s="544"/>
      <c r="H61" s="391" t="s">
        <v>51</v>
      </c>
      <c r="I61" s="520">
        <v>320000</v>
      </c>
      <c r="J61" s="544"/>
      <c r="K61" s="544"/>
      <c r="L61" s="544"/>
      <c r="M61" s="544"/>
      <c r="N61" s="544"/>
      <c r="O61" s="544"/>
      <c r="P61" s="391"/>
      <c r="Q61" s="520"/>
      <c r="R61" s="286"/>
      <c r="S61" s="286">
        <f t="shared" si="4"/>
        <v>320000</v>
      </c>
      <c r="T61" s="391">
        <v>5</v>
      </c>
      <c r="U61" s="579" t="s">
        <v>494</v>
      </c>
    </row>
    <row r="62" spans="1:21" s="12" customFormat="1">
      <c r="A62" s="311">
        <v>53</v>
      </c>
      <c r="B62" s="25" t="s">
        <v>497</v>
      </c>
      <c r="C62" s="502"/>
      <c r="D62" s="502"/>
      <c r="E62" s="495"/>
      <c r="F62" s="389"/>
      <c r="G62" s="544"/>
      <c r="H62" s="391" t="s">
        <v>51</v>
      </c>
      <c r="I62" s="520">
        <v>340000</v>
      </c>
      <c r="J62" s="544"/>
      <c r="K62" s="544"/>
      <c r="L62" s="544"/>
      <c r="M62" s="544"/>
      <c r="N62" s="544"/>
      <c r="O62" s="544"/>
      <c r="P62" s="391"/>
      <c r="Q62" s="520"/>
      <c r="R62" s="286"/>
      <c r="S62" s="286">
        <f t="shared" si="4"/>
        <v>340000</v>
      </c>
      <c r="T62" s="391">
        <v>4</v>
      </c>
      <c r="U62" s="579" t="s">
        <v>494</v>
      </c>
    </row>
    <row r="63" spans="1:21" s="12" customFormat="1">
      <c r="A63" s="305">
        <v>54</v>
      </c>
      <c r="B63" s="25" t="s">
        <v>498</v>
      </c>
      <c r="C63" s="502"/>
      <c r="D63" s="502"/>
      <c r="E63" s="495"/>
      <c r="F63" s="389"/>
      <c r="G63" s="544"/>
      <c r="H63" s="391"/>
      <c r="I63" s="371"/>
      <c r="J63" s="391" t="s">
        <v>51</v>
      </c>
      <c r="K63" s="520">
        <v>428000</v>
      </c>
      <c r="L63" s="544"/>
      <c r="M63" s="544"/>
      <c r="N63" s="544"/>
      <c r="O63" s="544"/>
      <c r="P63" s="391"/>
      <c r="Q63" s="520"/>
      <c r="R63" s="286"/>
      <c r="S63" s="286">
        <f t="shared" si="4"/>
        <v>428000</v>
      </c>
      <c r="T63" s="391">
        <v>5</v>
      </c>
      <c r="U63" s="579" t="s">
        <v>494</v>
      </c>
    </row>
    <row r="64" spans="1:21" s="12" customFormat="1">
      <c r="A64" s="311">
        <v>55</v>
      </c>
      <c r="B64" s="25" t="s">
        <v>499</v>
      </c>
      <c r="C64" s="502"/>
      <c r="D64" s="502"/>
      <c r="E64" s="495"/>
      <c r="F64" s="389"/>
      <c r="G64" s="544"/>
      <c r="H64" s="391"/>
      <c r="I64" s="371"/>
      <c r="J64" s="371"/>
      <c r="K64" s="371"/>
      <c r="L64" s="391" t="s">
        <v>39</v>
      </c>
      <c r="M64" s="520">
        <v>481500</v>
      </c>
      <c r="N64" s="544"/>
      <c r="O64" s="544"/>
      <c r="P64" s="391"/>
      <c r="Q64" s="520"/>
      <c r="R64" s="286"/>
      <c r="S64" s="286">
        <f t="shared" si="4"/>
        <v>481500</v>
      </c>
      <c r="T64" s="391">
        <v>5</v>
      </c>
      <c r="U64" s="579" t="s">
        <v>494</v>
      </c>
    </row>
    <row r="65" spans="1:21" s="12" customFormat="1" ht="48">
      <c r="A65" s="305">
        <v>56</v>
      </c>
      <c r="B65" s="25" t="s">
        <v>500</v>
      </c>
      <c r="C65" s="502"/>
      <c r="D65" s="502"/>
      <c r="E65" s="495"/>
      <c r="F65" s="389"/>
      <c r="G65" s="544"/>
      <c r="H65" s="391" t="s">
        <v>210</v>
      </c>
      <c r="I65" s="540">
        <v>480000</v>
      </c>
      <c r="J65" s="371"/>
      <c r="K65" s="371"/>
      <c r="L65" s="371"/>
      <c r="M65" s="371"/>
      <c r="N65" s="544"/>
      <c r="O65" s="544"/>
      <c r="P65" s="544"/>
      <c r="Q65" s="544"/>
      <c r="R65" s="286"/>
      <c r="S65" s="286">
        <f t="shared" si="4"/>
        <v>480000</v>
      </c>
      <c r="T65" s="391">
        <v>1</v>
      </c>
      <c r="U65" s="579" t="s">
        <v>494</v>
      </c>
    </row>
    <row r="66" spans="1:21" s="12" customFormat="1" ht="48">
      <c r="A66" s="311">
        <v>57</v>
      </c>
      <c r="B66" s="25" t="s">
        <v>501</v>
      </c>
      <c r="C66" s="502"/>
      <c r="D66" s="502"/>
      <c r="E66" s="495"/>
      <c r="F66" s="389"/>
      <c r="G66" s="544"/>
      <c r="H66" s="391" t="s">
        <v>210</v>
      </c>
      <c r="I66" s="540">
        <v>400000</v>
      </c>
      <c r="J66" s="371"/>
      <c r="K66" s="371"/>
      <c r="L66" s="371"/>
      <c r="M66" s="371"/>
      <c r="N66" s="544"/>
      <c r="O66" s="544"/>
      <c r="P66" s="544"/>
      <c r="Q66" s="544"/>
      <c r="R66" s="286"/>
      <c r="S66" s="286">
        <f t="shared" si="4"/>
        <v>400000</v>
      </c>
      <c r="T66" s="391">
        <v>1</v>
      </c>
      <c r="U66" s="579" t="s">
        <v>494</v>
      </c>
    </row>
    <row r="67" spans="1:21" s="12" customFormat="1">
      <c r="A67" s="305">
        <v>58</v>
      </c>
      <c r="B67" s="25" t="s">
        <v>502</v>
      </c>
      <c r="C67" s="502"/>
      <c r="D67" s="502"/>
      <c r="E67" s="495"/>
      <c r="F67" s="389"/>
      <c r="G67" s="544"/>
      <c r="H67" s="391" t="s">
        <v>211</v>
      </c>
      <c r="I67" s="540">
        <v>120000</v>
      </c>
      <c r="J67" s="371"/>
      <c r="K67" s="371"/>
      <c r="L67" s="371"/>
      <c r="M67" s="371"/>
      <c r="N67" s="544"/>
      <c r="O67" s="544"/>
      <c r="P67" s="544"/>
      <c r="Q67" s="544"/>
      <c r="R67" s="286"/>
      <c r="S67" s="286">
        <f t="shared" si="4"/>
        <v>120000</v>
      </c>
      <c r="T67" s="391">
        <v>1</v>
      </c>
      <c r="U67" s="579" t="s">
        <v>494</v>
      </c>
    </row>
    <row r="68" spans="1:21" s="12" customFormat="1">
      <c r="A68" s="311">
        <v>59</v>
      </c>
      <c r="B68" s="25" t="s">
        <v>503</v>
      </c>
      <c r="C68" s="502"/>
      <c r="D68" s="502"/>
      <c r="E68" s="495"/>
      <c r="F68" s="389"/>
      <c r="G68" s="544"/>
      <c r="H68" s="391" t="s">
        <v>39</v>
      </c>
      <c r="I68" s="540">
        <v>800000</v>
      </c>
      <c r="J68" s="371"/>
      <c r="K68" s="371"/>
      <c r="L68" s="371"/>
      <c r="M68" s="371"/>
      <c r="N68" s="544"/>
      <c r="O68" s="544"/>
      <c r="P68" s="544"/>
      <c r="Q68" s="544"/>
      <c r="R68" s="286"/>
      <c r="S68" s="286">
        <f t="shared" si="4"/>
        <v>800000</v>
      </c>
      <c r="T68" s="391">
        <v>4</v>
      </c>
      <c r="U68" s="579" t="s">
        <v>494</v>
      </c>
    </row>
    <row r="69" spans="1:21" s="12" customFormat="1" ht="48">
      <c r="A69" s="305">
        <v>60</v>
      </c>
      <c r="B69" s="25" t="s">
        <v>504</v>
      </c>
      <c r="C69" s="502"/>
      <c r="D69" s="502"/>
      <c r="E69" s="495"/>
      <c r="F69" s="389"/>
      <c r="G69" s="544"/>
      <c r="H69" s="391" t="s">
        <v>51</v>
      </c>
      <c r="I69" s="540">
        <v>2080000</v>
      </c>
      <c r="J69" s="371"/>
      <c r="K69" s="371"/>
      <c r="L69" s="371"/>
      <c r="M69" s="371"/>
      <c r="N69" s="544"/>
      <c r="O69" s="544"/>
      <c r="P69" s="544"/>
      <c r="Q69" s="544"/>
      <c r="R69" s="286"/>
      <c r="S69" s="286">
        <f t="shared" si="4"/>
        <v>2080000</v>
      </c>
      <c r="T69" s="391">
        <v>3</v>
      </c>
      <c r="U69" s="579" t="s">
        <v>494</v>
      </c>
    </row>
    <row r="70" spans="1:21" s="12" customFormat="1">
      <c r="A70" s="311">
        <v>61</v>
      </c>
      <c r="B70" s="25" t="s">
        <v>505</v>
      </c>
      <c r="C70" s="502"/>
      <c r="D70" s="502"/>
      <c r="E70" s="495"/>
      <c r="F70" s="389"/>
      <c r="G70" s="544"/>
      <c r="H70" s="544"/>
      <c r="I70" s="544"/>
      <c r="J70" s="391" t="s">
        <v>39</v>
      </c>
      <c r="K70" s="540">
        <v>3000000</v>
      </c>
      <c r="L70" s="371"/>
      <c r="M70" s="371"/>
      <c r="N70" s="544"/>
      <c r="O70" s="544"/>
      <c r="P70" s="544"/>
      <c r="Q70" s="544"/>
      <c r="R70" s="286"/>
      <c r="S70" s="286">
        <f t="shared" si="4"/>
        <v>3000000</v>
      </c>
      <c r="T70" s="391">
        <v>3</v>
      </c>
      <c r="U70" s="579" t="s">
        <v>494</v>
      </c>
    </row>
    <row r="71" spans="1:21" s="12" customFormat="1">
      <c r="A71" s="305">
        <v>62</v>
      </c>
      <c r="B71" s="25" t="s">
        <v>506</v>
      </c>
      <c r="C71" s="502"/>
      <c r="D71" s="502"/>
      <c r="E71" s="495"/>
      <c r="F71" s="389"/>
      <c r="G71" s="544"/>
      <c r="H71" s="544"/>
      <c r="I71" s="544"/>
      <c r="J71" s="391" t="s">
        <v>39</v>
      </c>
      <c r="K71" s="540">
        <v>260000</v>
      </c>
      <c r="L71" s="371"/>
      <c r="M71" s="371"/>
      <c r="N71" s="544"/>
      <c r="O71" s="544"/>
      <c r="P71" s="544"/>
      <c r="Q71" s="544"/>
      <c r="R71" s="286"/>
      <c r="S71" s="286">
        <f t="shared" si="4"/>
        <v>260000</v>
      </c>
      <c r="T71" s="391">
        <v>4</v>
      </c>
      <c r="U71" s="579" t="s">
        <v>494</v>
      </c>
    </row>
    <row r="72" spans="1:21" s="12" customFormat="1">
      <c r="A72" s="311">
        <v>63</v>
      </c>
      <c r="B72" s="25" t="s">
        <v>507</v>
      </c>
      <c r="C72" s="502"/>
      <c r="D72" s="502"/>
      <c r="E72" s="495"/>
      <c r="F72" s="389"/>
      <c r="G72" s="544"/>
      <c r="H72" s="544"/>
      <c r="I72" s="544"/>
      <c r="J72" s="391" t="s">
        <v>39</v>
      </c>
      <c r="K72" s="540">
        <v>170000</v>
      </c>
      <c r="L72" s="371"/>
      <c r="M72" s="371"/>
      <c r="N72" s="544"/>
      <c r="O72" s="544"/>
      <c r="P72" s="544"/>
      <c r="Q72" s="544"/>
      <c r="R72" s="286"/>
      <c r="S72" s="286">
        <f t="shared" si="4"/>
        <v>170000</v>
      </c>
      <c r="T72" s="391">
        <v>4</v>
      </c>
      <c r="U72" s="579" t="s">
        <v>494</v>
      </c>
    </row>
    <row r="73" spans="1:21" s="12" customFormat="1">
      <c r="A73" s="305">
        <v>64</v>
      </c>
      <c r="B73" s="25" t="s">
        <v>508</v>
      </c>
      <c r="C73" s="502"/>
      <c r="D73" s="502"/>
      <c r="E73" s="495"/>
      <c r="F73" s="389"/>
      <c r="G73" s="544"/>
      <c r="H73" s="544"/>
      <c r="I73" s="544"/>
      <c r="J73" s="391" t="s">
        <v>39</v>
      </c>
      <c r="K73" s="540">
        <v>80000</v>
      </c>
      <c r="L73" s="371"/>
      <c r="M73" s="371"/>
      <c r="N73" s="544"/>
      <c r="O73" s="544"/>
      <c r="P73" s="544"/>
      <c r="Q73" s="544"/>
      <c r="R73" s="286"/>
      <c r="S73" s="286">
        <f t="shared" si="4"/>
        <v>80000</v>
      </c>
      <c r="T73" s="391">
        <v>3</v>
      </c>
      <c r="U73" s="579" t="s">
        <v>494</v>
      </c>
    </row>
    <row r="74" spans="1:21" s="12" customFormat="1">
      <c r="A74" s="311">
        <v>65</v>
      </c>
      <c r="B74" s="25" t="s">
        <v>509</v>
      </c>
      <c r="C74" s="502"/>
      <c r="D74" s="502"/>
      <c r="E74" s="495"/>
      <c r="F74" s="389"/>
      <c r="G74" s="544"/>
      <c r="H74" s="544"/>
      <c r="I74" s="544"/>
      <c r="J74" s="391" t="s">
        <v>39</v>
      </c>
      <c r="K74" s="540">
        <v>1400000</v>
      </c>
      <c r="L74" s="371"/>
      <c r="M74" s="371"/>
      <c r="N74" s="544"/>
      <c r="O74" s="544"/>
      <c r="P74" s="544"/>
      <c r="Q74" s="544"/>
      <c r="R74" s="286"/>
      <c r="S74" s="286">
        <f t="shared" ref="S74:S93" si="5">I74+K74+M74+O74+Q74</f>
        <v>1400000</v>
      </c>
      <c r="T74" s="391">
        <v>4</v>
      </c>
      <c r="U74" s="579" t="s">
        <v>494</v>
      </c>
    </row>
    <row r="75" spans="1:21" s="12" customFormat="1">
      <c r="A75" s="305">
        <v>66</v>
      </c>
      <c r="B75" s="25" t="s">
        <v>510</v>
      </c>
      <c r="C75" s="502"/>
      <c r="D75" s="502"/>
      <c r="E75" s="495"/>
      <c r="F75" s="389"/>
      <c r="G75" s="544"/>
      <c r="H75" s="544"/>
      <c r="I75" s="544"/>
      <c r="J75" s="544"/>
      <c r="K75" s="544"/>
      <c r="L75" s="391" t="s">
        <v>51</v>
      </c>
      <c r="M75" s="520">
        <v>1000000</v>
      </c>
      <c r="N75" s="544"/>
      <c r="O75" s="544"/>
      <c r="P75" s="544"/>
      <c r="Q75" s="544"/>
      <c r="R75" s="286"/>
      <c r="S75" s="286">
        <f t="shared" si="5"/>
        <v>1000000</v>
      </c>
      <c r="T75" s="391">
        <v>4</v>
      </c>
      <c r="U75" s="579" t="s">
        <v>494</v>
      </c>
    </row>
    <row r="76" spans="1:21" s="12" customFormat="1" ht="48">
      <c r="A76" s="311">
        <v>67</v>
      </c>
      <c r="B76" s="25" t="s">
        <v>515</v>
      </c>
      <c r="C76" s="502"/>
      <c r="D76" s="502"/>
      <c r="E76" s="495"/>
      <c r="F76" s="389"/>
      <c r="G76" s="544"/>
      <c r="H76" s="391" t="s">
        <v>212</v>
      </c>
      <c r="I76" s="540">
        <v>3959000</v>
      </c>
      <c r="J76" s="544"/>
      <c r="K76" s="544"/>
      <c r="L76" s="544"/>
      <c r="M76" s="544"/>
      <c r="N76" s="544"/>
      <c r="O76" s="544"/>
      <c r="P76" s="544"/>
      <c r="Q76" s="544"/>
      <c r="R76" s="286"/>
      <c r="S76" s="286">
        <f t="shared" si="5"/>
        <v>3959000</v>
      </c>
      <c r="T76" s="391" t="s">
        <v>512</v>
      </c>
      <c r="U76" s="578" t="s">
        <v>511</v>
      </c>
    </row>
    <row r="77" spans="1:21" s="12" customFormat="1" ht="48">
      <c r="A77" s="305">
        <v>68</v>
      </c>
      <c r="B77" s="25" t="s">
        <v>516</v>
      </c>
      <c r="C77" s="502"/>
      <c r="D77" s="502"/>
      <c r="E77" s="495"/>
      <c r="F77" s="389"/>
      <c r="G77" s="544"/>
      <c r="H77" s="391" t="s">
        <v>51</v>
      </c>
      <c r="I77" s="540">
        <v>2000000</v>
      </c>
      <c r="J77" s="544"/>
      <c r="K77" s="544"/>
      <c r="L77" s="544"/>
      <c r="M77" s="544"/>
      <c r="N77" s="544"/>
      <c r="O77" s="544"/>
      <c r="P77" s="544"/>
      <c r="Q77" s="544"/>
      <c r="R77" s="286"/>
      <c r="S77" s="286">
        <f t="shared" si="5"/>
        <v>2000000</v>
      </c>
      <c r="T77" s="391" t="s">
        <v>512</v>
      </c>
      <c r="U77" s="579" t="s">
        <v>511</v>
      </c>
    </row>
    <row r="78" spans="1:21" s="12" customFormat="1" ht="48">
      <c r="A78" s="311">
        <v>69</v>
      </c>
      <c r="B78" s="25" t="s">
        <v>517</v>
      </c>
      <c r="C78" s="502"/>
      <c r="D78" s="502"/>
      <c r="E78" s="495"/>
      <c r="F78" s="389"/>
      <c r="G78" s="544"/>
      <c r="H78" s="544"/>
      <c r="I78" s="544"/>
      <c r="J78" s="391" t="s">
        <v>51</v>
      </c>
      <c r="K78" s="540">
        <v>2000000</v>
      </c>
      <c r="L78" s="544"/>
      <c r="M78" s="544"/>
      <c r="N78" s="544"/>
      <c r="O78" s="544"/>
      <c r="P78" s="544"/>
      <c r="Q78" s="544"/>
      <c r="R78" s="286"/>
      <c r="S78" s="286">
        <f t="shared" si="5"/>
        <v>2000000</v>
      </c>
      <c r="T78" s="391" t="s">
        <v>512</v>
      </c>
      <c r="U78" s="579" t="s">
        <v>511</v>
      </c>
    </row>
    <row r="79" spans="1:21" s="12" customFormat="1" ht="48">
      <c r="A79" s="305">
        <v>70</v>
      </c>
      <c r="B79" s="25" t="s">
        <v>518</v>
      </c>
      <c r="C79" s="502"/>
      <c r="D79" s="502"/>
      <c r="E79" s="495"/>
      <c r="F79" s="389"/>
      <c r="G79" s="544"/>
      <c r="H79" s="544"/>
      <c r="I79" s="544"/>
      <c r="J79" s="391" t="s">
        <v>51</v>
      </c>
      <c r="K79" s="540">
        <v>1000000</v>
      </c>
      <c r="L79" s="544"/>
      <c r="M79" s="544"/>
      <c r="N79" s="544"/>
      <c r="O79" s="544"/>
      <c r="P79" s="544"/>
      <c r="Q79" s="544"/>
      <c r="R79" s="286"/>
      <c r="S79" s="286">
        <f t="shared" si="5"/>
        <v>1000000</v>
      </c>
      <c r="T79" s="391" t="s">
        <v>512</v>
      </c>
      <c r="U79" s="579" t="s">
        <v>511</v>
      </c>
    </row>
    <row r="80" spans="1:21" s="12" customFormat="1" ht="48">
      <c r="A80" s="311">
        <v>71</v>
      </c>
      <c r="B80" s="25" t="s">
        <v>519</v>
      </c>
      <c r="C80" s="502"/>
      <c r="D80" s="502"/>
      <c r="E80" s="495"/>
      <c r="F80" s="389"/>
      <c r="G80" s="544"/>
      <c r="H80" s="544"/>
      <c r="I80" s="544"/>
      <c r="J80" s="544"/>
      <c r="K80" s="544"/>
      <c r="L80" s="391" t="s">
        <v>212</v>
      </c>
      <c r="M80" s="520">
        <v>10000000</v>
      </c>
      <c r="N80" s="544"/>
      <c r="O80" s="544"/>
      <c r="P80" s="544"/>
      <c r="Q80" s="544"/>
      <c r="R80" s="286"/>
      <c r="S80" s="286">
        <f t="shared" si="5"/>
        <v>10000000</v>
      </c>
      <c r="T80" s="391" t="s">
        <v>512</v>
      </c>
      <c r="U80" s="579" t="s">
        <v>511</v>
      </c>
    </row>
    <row r="81" spans="1:21" s="12" customFormat="1">
      <c r="A81" s="305">
        <v>72</v>
      </c>
      <c r="B81" s="34" t="s">
        <v>520</v>
      </c>
      <c r="C81" s="502"/>
      <c r="D81" s="502"/>
      <c r="E81" s="495"/>
      <c r="F81" s="389"/>
      <c r="G81" s="544"/>
      <c r="H81" s="544"/>
      <c r="I81" s="544"/>
      <c r="J81" s="544"/>
      <c r="K81" s="544"/>
      <c r="L81" s="544"/>
      <c r="M81" s="544"/>
      <c r="N81" s="371" t="s">
        <v>51</v>
      </c>
      <c r="O81" s="520">
        <v>10000000</v>
      </c>
      <c r="P81" s="544"/>
      <c r="Q81" s="544"/>
      <c r="R81" s="286"/>
      <c r="S81" s="286">
        <f t="shared" si="5"/>
        <v>10000000</v>
      </c>
      <c r="T81" s="391" t="s">
        <v>512</v>
      </c>
      <c r="U81" s="579" t="s">
        <v>511</v>
      </c>
    </row>
    <row r="82" spans="1:21" s="12" customFormat="1">
      <c r="A82" s="311">
        <v>73</v>
      </c>
      <c r="B82" s="25" t="s">
        <v>527</v>
      </c>
      <c r="C82" s="502"/>
      <c r="D82" s="502"/>
      <c r="E82" s="495"/>
      <c r="F82" s="389"/>
      <c r="G82" s="544"/>
      <c r="H82" s="391" t="s">
        <v>451</v>
      </c>
      <c r="I82" s="540">
        <v>3500000</v>
      </c>
      <c r="J82" s="544"/>
      <c r="K82" s="544"/>
      <c r="L82" s="544"/>
      <c r="M82" s="544"/>
      <c r="N82" s="544"/>
      <c r="O82" s="544"/>
      <c r="P82" s="544"/>
      <c r="Q82" s="544"/>
      <c r="R82" s="286"/>
      <c r="S82" s="286">
        <f t="shared" si="5"/>
        <v>3500000</v>
      </c>
      <c r="T82" s="391">
        <v>1</v>
      </c>
      <c r="U82" s="579" t="s">
        <v>524</v>
      </c>
    </row>
    <row r="83" spans="1:21" s="12" customFormat="1">
      <c r="A83" s="305">
        <v>74</v>
      </c>
      <c r="B83" s="25" t="s">
        <v>528</v>
      </c>
      <c r="C83" s="502"/>
      <c r="D83" s="502"/>
      <c r="E83" s="495"/>
      <c r="F83" s="389"/>
      <c r="G83" s="544"/>
      <c r="H83" s="391" t="s">
        <v>51</v>
      </c>
      <c r="I83" s="540">
        <v>3584500</v>
      </c>
      <c r="J83" s="544"/>
      <c r="K83" s="544"/>
      <c r="L83" s="544"/>
      <c r="M83" s="544"/>
      <c r="N83" s="544"/>
      <c r="O83" s="544"/>
      <c r="P83" s="544"/>
      <c r="Q83" s="544"/>
      <c r="R83" s="286"/>
      <c r="S83" s="286">
        <f t="shared" si="5"/>
        <v>3584500</v>
      </c>
      <c r="T83" s="391">
        <v>1</v>
      </c>
      <c r="U83" s="579" t="s">
        <v>524</v>
      </c>
    </row>
    <row r="84" spans="1:21" s="12" customFormat="1" ht="48">
      <c r="A84" s="311">
        <v>75</v>
      </c>
      <c r="B84" s="25" t="s">
        <v>529</v>
      </c>
      <c r="C84" s="502"/>
      <c r="D84" s="502"/>
      <c r="E84" s="495"/>
      <c r="F84" s="389"/>
      <c r="G84" s="544"/>
      <c r="H84" s="391" t="s">
        <v>51</v>
      </c>
      <c r="I84" s="540">
        <v>7500000</v>
      </c>
      <c r="J84" s="544"/>
      <c r="K84" s="544"/>
      <c r="L84" s="544"/>
      <c r="M84" s="544"/>
      <c r="N84" s="544"/>
      <c r="O84" s="544"/>
      <c r="P84" s="544"/>
      <c r="Q84" s="544"/>
      <c r="R84" s="286"/>
      <c r="S84" s="286">
        <f t="shared" si="5"/>
        <v>7500000</v>
      </c>
      <c r="T84" s="391">
        <v>2</v>
      </c>
      <c r="U84" s="579" t="s">
        <v>524</v>
      </c>
    </row>
    <row r="85" spans="1:21" s="12" customFormat="1" ht="48">
      <c r="A85" s="305">
        <v>76</v>
      </c>
      <c r="B85" s="25" t="s">
        <v>530</v>
      </c>
      <c r="C85" s="502"/>
      <c r="D85" s="502"/>
      <c r="E85" s="495"/>
      <c r="F85" s="389"/>
      <c r="G85" s="544"/>
      <c r="H85" s="391" t="s">
        <v>51</v>
      </c>
      <c r="I85" s="540">
        <v>8000000</v>
      </c>
      <c r="J85" s="544"/>
      <c r="K85" s="544"/>
      <c r="L85" s="544"/>
      <c r="M85" s="544"/>
      <c r="N85" s="544"/>
      <c r="O85" s="544"/>
      <c r="P85" s="544"/>
      <c r="Q85" s="544"/>
      <c r="R85" s="286"/>
      <c r="S85" s="286">
        <f t="shared" si="5"/>
        <v>8000000</v>
      </c>
      <c r="T85" s="391">
        <v>2</v>
      </c>
      <c r="U85" s="579" t="s">
        <v>524</v>
      </c>
    </row>
    <row r="86" spans="1:21" s="12" customFormat="1" ht="48">
      <c r="A86" s="311">
        <v>77</v>
      </c>
      <c r="B86" s="25" t="s">
        <v>531</v>
      </c>
      <c r="C86" s="502"/>
      <c r="D86" s="502"/>
      <c r="E86" s="495"/>
      <c r="F86" s="389"/>
      <c r="G86" s="544"/>
      <c r="H86" s="391" t="s">
        <v>51</v>
      </c>
      <c r="I86" s="540">
        <v>7500000</v>
      </c>
      <c r="J86" s="544"/>
      <c r="K86" s="544"/>
      <c r="L86" s="544"/>
      <c r="M86" s="544"/>
      <c r="N86" s="544"/>
      <c r="O86" s="544"/>
      <c r="P86" s="544"/>
      <c r="Q86" s="544"/>
      <c r="R86" s="286"/>
      <c r="S86" s="286">
        <f t="shared" si="5"/>
        <v>7500000</v>
      </c>
      <c r="T86" s="391">
        <v>4</v>
      </c>
      <c r="U86" s="579" t="s">
        <v>524</v>
      </c>
    </row>
    <row r="87" spans="1:21" s="12" customFormat="1" ht="48">
      <c r="A87" s="305">
        <v>78</v>
      </c>
      <c r="B87" s="25" t="s">
        <v>532</v>
      </c>
      <c r="C87" s="502"/>
      <c r="D87" s="502"/>
      <c r="E87" s="495"/>
      <c r="F87" s="389"/>
      <c r="G87" s="544"/>
      <c r="H87" s="544"/>
      <c r="I87" s="544"/>
      <c r="J87" s="544"/>
      <c r="K87" s="540">
        <v>8000000</v>
      </c>
      <c r="L87" s="544"/>
      <c r="M87" s="544"/>
      <c r="N87" s="544"/>
      <c r="O87" s="544"/>
      <c r="P87" s="544"/>
      <c r="Q87" s="544"/>
      <c r="R87" s="286"/>
      <c r="S87" s="286">
        <f t="shared" si="5"/>
        <v>8000000</v>
      </c>
      <c r="T87" s="391">
        <v>2</v>
      </c>
      <c r="U87" s="579" t="s">
        <v>524</v>
      </c>
    </row>
    <row r="88" spans="1:21" s="12" customFormat="1" ht="48">
      <c r="A88" s="311">
        <v>79</v>
      </c>
      <c r="B88" s="25" t="s">
        <v>533</v>
      </c>
      <c r="C88" s="502"/>
      <c r="D88" s="502"/>
      <c r="E88" s="495"/>
      <c r="F88" s="389"/>
      <c r="G88" s="544"/>
      <c r="H88" s="544"/>
      <c r="I88" s="544"/>
      <c r="J88" s="544"/>
      <c r="K88" s="544"/>
      <c r="L88" s="391" t="s">
        <v>51</v>
      </c>
      <c r="M88" s="520">
        <v>10000000</v>
      </c>
      <c r="N88" s="544"/>
      <c r="O88" s="544"/>
      <c r="P88" s="544"/>
      <c r="Q88" s="544"/>
      <c r="R88" s="286"/>
      <c r="S88" s="286">
        <f t="shared" si="5"/>
        <v>10000000</v>
      </c>
      <c r="T88" s="391">
        <v>2</v>
      </c>
      <c r="U88" s="579" t="s">
        <v>524</v>
      </c>
    </row>
    <row r="89" spans="1:21" s="12" customFormat="1" ht="48">
      <c r="A89" s="305">
        <v>80</v>
      </c>
      <c r="B89" s="25" t="s">
        <v>534</v>
      </c>
      <c r="C89" s="502"/>
      <c r="D89" s="502"/>
      <c r="E89" s="495"/>
      <c r="F89" s="389"/>
      <c r="G89" s="544"/>
      <c r="H89" s="544"/>
      <c r="I89" s="544"/>
      <c r="J89" s="544"/>
      <c r="K89" s="544"/>
      <c r="L89" s="544"/>
      <c r="M89" s="544"/>
      <c r="N89" s="391" t="s">
        <v>51</v>
      </c>
      <c r="O89" s="520">
        <v>8000000</v>
      </c>
      <c r="P89" s="544"/>
      <c r="Q89" s="544"/>
      <c r="R89" s="286"/>
      <c r="S89" s="286">
        <f t="shared" si="5"/>
        <v>8000000</v>
      </c>
      <c r="T89" s="391">
        <v>2</v>
      </c>
      <c r="U89" s="579" t="s">
        <v>524</v>
      </c>
    </row>
    <row r="90" spans="1:21" s="12" customFormat="1">
      <c r="A90" s="311">
        <v>81</v>
      </c>
      <c r="B90" s="25" t="s">
        <v>535</v>
      </c>
      <c r="C90" s="502"/>
      <c r="D90" s="502"/>
      <c r="E90" s="495"/>
      <c r="F90" s="389"/>
      <c r="G90" s="544"/>
      <c r="H90" s="544"/>
      <c r="I90" s="544"/>
      <c r="J90" s="544"/>
      <c r="K90" s="544"/>
      <c r="L90" s="544"/>
      <c r="M90" s="544"/>
      <c r="N90" s="391" t="s">
        <v>51</v>
      </c>
      <c r="O90" s="520">
        <v>8500000</v>
      </c>
      <c r="P90" s="544"/>
      <c r="Q90" s="544"/>
      <c r="R90" s="286"/>
      <c r="S90" s="286">
        <f t="shared" si="5"/>
        <v>8500000</v>
      </c>
      <c r="T90" s="391">
        <v>2</v>
      </c>
      <c r="U90" s="579" t="s">
        <v>524</v>
      </c>
    </row>
    <row r="91" spans="1:21" s="12" customFormat="1" ht="48">
      <c r="A91" s="305">
        <v>82</v>
      </c>
      <c r="B91" s="25" t="s">
        <v>536</v>
      </c>
      <c r="C91" s="502"/>
      <c r="D91" s="502"/>
      <c r="E91" s="495"/>
      <c r="F91" s="389"/>
      <c r="G91" s="544"/>
      <c r="H91" s="544"/>
      <c r="I91" s="544"/>
      <c r="J91" s="544"/>
      <c r="K91" s="544"/>
      <c r="L91" s="544"/>
      <c r="M91" s="544"/>
      <c r="N91" s="391" t="s">
        <v>51</v>
      </c>
      <c r="O91" s="520">
        <v>7000000</v>
      </c>
      <c r="P91" s="544"/>
      <c r="Q91" s="544"/>
      <c r="R91" s="286"/>
      <c r="S91" s="286">
        <f t="shared" si="5"/>
        <v>7000000</v>
      </c>
      <c r="T91" s="391">
        <v>2</v>
      </c>
      <c r="U91" s="579" t="s">
        <v>524</v>
      </c>
    </row>
    <row r="92" spans="1:21" s="12" customFormat="1" ht="72">
      <c r="A92" s="311">
        <v>83</v>
      </c>
      <c r="B92" s="25" t="s">
        <v>542</v>
      </c>
      <c r="C92" s="502"/>
      <c r="D92" s="502"/>
      <c r="E92" s="495"/>
      <c r="F92" s="389"/>
      <c r="G92" s="544"/>
      <c r="H92" s="391" t="s">
        <v>51</v>
      </c>
      <c r="I92" s="540">
        <v>6547330</v>
      </c>
      <c r="J92" s="544"/>
      <c r="K92" s="544"/>
      <c r="L92" s="544"/>
      <c r="M92" s="544"/>
      <c r="N92" s="544"/>
      <c r="O92" s="544"/>
      <c r="P92" s="544"/>
      <c r="Q92" s="544"/>
      <c r="R92" s="286"/>
      <c r="S92" s="286">
        <f t="shared" si="5"/>
        <v>6547330</v>
      </c>
      <c r="T92" s="391">
        <v>1</v>
      </c>
      <c r="U92" s="579" t="s">
        <v>537</v>
      </c>
    </row>
    <row r="93" spans="1:21" s="12" customFormat="1" ht="48">
      <c r="A93" s="305">
        <v>84</v>
      </c>
      <c r="B93" s="360" t="s">
        <v>543</v>
      </c>
      <c r="C93" s="516"/>
      <c r="D93" s="516"/>
      <c r="E93" s="466"/>
      <c r="F93" s="397"/>
      <c r="G93" s="573"/>
      <c r="H93" s="390" t="s">
        <v>51</v>
      </c>
      <c r="I93" s="472">
        <v>500000</v>
      </c>
      <c r="J93" s="573"/>
      <c r="K93" s="573"/>
      <c r="L93" s="573"/>
      <c r="M93" s="573"/>
      <c r="N93" s="573"/>
      <c r="O93" s="573"/>
      <c r="P93" s="573"/>
      <c r="Q93" s="573"/>
      <c r="R93" s="286"/>
      <c r="S93" s="286">
        <f t="shared" si="5"/>
        <v>500000</v>
      </c>
      <c r="T93" s="390">
        <v>1</v>
      </c>
      <c r="U93" s="579" t="s">
        <v>537</v>
      </c>
    </row>
    <row r="94" spans="1:21" s="12" customFormat="1">
      <c r="A94" s="311">
        <v>85</v>
      </c>
      <c r="B94" s="25"/>
      <c r="C94" s="502"/>
      <c r="D94" s="502"/>
      <c r="E94" s="495"/>
      <c r="F94" s="389"/>
      <c r="G94" s="544"/>
      <c r="H94" s="544"/>
      <c r="I94" s="544"/>
      <c r="J94" s="544"/>
      <c r="K94" s="544"/>
      <c r="L94" s="544"/>
      <c r="M94" s="544"/>
      <c r="N94" s="391"/>
      <c r="O94" s="520"/>
      <c r="P94" s="544"/>
      <c r="Q94" s="544"/>
      <c r="R94" s="521"/>
      <c r="S94" s="575"/>
      <c r="T94" s="391"/>
      <c r="U94" s="579"/>
    </row>
    <row r="95" spans="1:21" s="12" customFormat="1">
      <c r="A95" s="305">
        <v>86</v>
      </c>
      <c r="B95" s="25"/>
      <c r="C95" s="502"/>
      <c r="D95" s="502"/>
      <c r="E95" s="495"/>
      <c r="F95" s="389"/>
      <c r="G95" s="544"/>
      <c r="H95" s="544"/>
      <c r="I95" s="544"/>
      <c r="J95" s="544"/>
      <c r="K95" s="544"/>
      <c r="L95" s="544"/>
      <c r="M95" s="544"/>
      <c r="N95" s="391"/>
      <c r="O95" s="520"/>
      <c r="P95" s="544"/>
      <c r="Q95" s="544"/>
      <c r="R95" s="371"/>
      <c r="S95" s="358"/>
      <c r="T95" s="391"/>
      <c r="U95" s="579"/>
    </row>
    <row r="96" spans="1:21" s="12" customFormat="1">
      <c r="A96" s="311">
        <v>87</v>
      </c>
      <c r="B96" s="25"/>
      <c r="C96" s="502"/>
      <c r="D96" s="502"/>
      <c r="E96" s="495"/>
      <c r="F96" s="389"/>
      <c r="G96" s="544"/>
      <c r="H96" s="544"/>
      <c r="I96" s="544"/>
      <c r="J96" s="544"/>
      <c r="K96" s="544"/>
      <c r="L96" s="544"/>
      <c r="M96" s="544"/>
      <c r="N96" s="391"/>
      <c r="O96" s="520"/>
      <c r="P96" s="544"/>
      <c r="Q96" s="544"/>
      <c r="R96" s="371"/>
      <c r="S96" s="358"/>
      <c r="T96" s="391"/>
      <c r="U96" s="579"/>
    </row>
    <row r="97" spans="1:24" s="12" customFormat="1">
      <c r="A97" s="305">
        <v>88</v>
      </c>
      <c r="B97" s="25"/>
      <c r="C97" s="502"/>
      <c r="D97" s="502"/>
      <c r="E97" s="495"/>
      <c r="F97" s="389"/>
      <c r="G97" s="544"/>
      <c r="H97" s="391"/>
      <c r="I97" s="540"/>
      <c r="J97" s="544"/>
      <c r="K97" s="544"/>
      <c r="L97" s="544"/>
      <c r="M97" s="544"/>
      <c r="N97" s="544"/>
      <c r="O97" s="544"/>
      <c r="P97" s="544"/>
      <c r="Q97" s="544"/>
      <c r="R97" s="371"/>
      <c r="S97" s="358"/>
      <c r="T97" s="391"/>
      <c r="U97" s="579"/>
    </row>
    <row r="98" spans="1:24" s="12" customFormat="1">
      <c r="A98" s="311">
        <v>89</v>
      </c>
      <c r="B98" s="360"/>
      <c r="C98" s="516"/>
      <c r="D98" s="516"/>
      <c r="E98" s="466"/>
      <c r="F98" s="397"/>
      <c r="G98" s="573"/>
      <c r="H98" s="390"/>
      <c r="I98" s="472"/>
      <c r="J98" s="573"/>
      <c r="K98" s="573"/>
      <c r="L98" s="573"/>
      <c r="M98" s="573"/>
      <c r="N98" s="573"/>
      <c r="O98" s="573"/>
      <c r="P98" s="573"/>
      <c r="Q98" s="573"/>
      <c r="R98" s="375"/>
      <c r="S98" s="574"/>
      <c r="T98" s="390"/>
      <c r="U98" s="579"/>
    </row>
    <row r="99" spans="1:24" s="12" customFormat="1">
      <c r="A99" s="305">
        <v>90</v>
      </c>
      <c r="B99" s="27"/>
      <c r="C99" s="514"/>
      <c r="D99" s="514"/>
      <c r="E99" s="490"/>
      <c r="F99" s="515"/>
      <c r="G99" s="547"/>
      <c r="H99" s="403"/>
      <c r="I99" s="475"/>
      <c r="J99" s="547"/>
      <c r="K99" s="547"/>
      <c r="L99" s="547"/>
      <c r="M99" s="547"/>
      <c r="N99" s="547"/>
      <c r="O99" s="547"/>
      <c r="P99" s="547"/>
      <c r="Q99" s="547"/>
      <c r="R99" s="377"/>
      <c r="S99" s="359"/>
      <c r="T99" s="403"/>
      <c r="U99" s="579"/>
    </row>
    <row r="100" spans="1:24" s="9" customFormat="1">
      <c r="A100" s="7" t="s">
        <v>592</v>
      </c>
      <c r="B100" s="8"/>
      <c r="C100" s="87"/>
      <c r="D100" s="87"/>
      <c r="E100" s="88"/>
      <c r="F100" s="89">
        <f>F101+F106+F111+F115</f>
        <v>454390000</v>
      </c>
      <c r="G100" s="90">
        <f>G101+G106+G111+G115</f>
        <v>72890000</v>
      </c>
      <c r="H100" s="45"/>
      <c r="I100" s="46"/>
      <c r="J100" s="46"/>
      <c r="K100" s="46"/>
      <c r="L100" s="45"/>
      <c r="M100" s="46"/>
      <c r="N100" s="45"/>
      <c r="O100" s="46"/>
      <c r="P100" s="45"/>
      <c r="Q100" s="46"/>
      <c r="R100" s="45"/>
      <c r="S100" s="45"/>
      <c r="T100" s="45"/>
      <c r="U100" s="577"/>
      <c r="X100" s="47"/>
    </row>
    <row r="101" spans="1:24" s="556" customFormat="1" ht="49.5" customHeight="1">
      <c r="A101" s="812" t="s">
        <v>593</v>
      </c>
      <c r="B101" s="813"/>
      <c r="C101" s="813"/>
      <c r="D101" s="813"/>
      <c r="E101" s="814"/>
      <c r="F101" s="552">
        <f>SUM(F102:F103)</f>
        <v>45890000</v>
      </c>
      <c r="G101" s="553">
        <f>SUM(G102:G103)</f>
        <v>45890000</v>
      </c>
      <c r="H101" s="554"/>
      <c r="I101" s="555"/>
      <c r="J101" s="555"/>
      <c r="K101" s="555"/>
      <c r="L101" s="554"/>
      <c r="M101" s="555"/>
      <c r="N101" s="554"/>
      <c r="O101" s="555"/>
      <c r="P101" s="554"/>
      <c r="Q101" s="555"/>
      <c r="R101" s="554"/>
      <c r="S101" s="554"/>
      <c r="T101" s="554"/>
      <c r="U101" s="580"/>
      <c r="X101" s="557"/>
    </row>
    <row r="102" spans="1:24" s="12" customFormat="1" ht="48">
      <c r="A102" s="311">
        <v>1</v>
      </c>
      <c r="B102" s="200" t="s">
        <v>514</v>
      </c>
      <c r="C102" s="311">
        <v>1</v>
      </c>
      <c r="D102" s="311" t="s">
        <v>49</v>
      </c>
      <c r="E102" s="558">
        <v>28890000</v>
      </c>
      <c r="F102" s="559">
        <f>E102*C102</f>
        <v>28890000</v>
      </c>
      <c r="G102" s="560">
        <v>28890000</v>
      </c>
      <c r="H102" s="57"/>
      <c r="I102" s="48"/>
      <c r="J102" s="48"/>
      <c r="K102" s="48"/>
      <c r="L102" s="57"/>
      <c r="M102" s="48"/>
      <c r="N102" s="57"/>
      <c r="O102" s="48"/>
      <c r="P102" s="57"/>
      <c r="Q102" s="48"/>
      <c r="R102" s="57"/>
      <c r="S102" s="48"/>
      <c r="T102" s="28"/>
      <c r="U102" s="11"/>
    </row>
    <row r="103" spans="1:24" s="12" customFormat="1">
      <c r="A103" s="344">
        <v>2</v>
      </c>
      <c r="B103" s="360" t="s">
        <v>594</v>
      </c>
      <c r="C103" s="344">
        <v>1</v>
      </c>
      <c r="D103" s="344" t="s">
        <v>49</v>
      </c>
      <c r="E103" s="561">
        <v>17000000</v>
      </c>
      <c r="F103" s="559">
        <f>E103*C103</f>
        <v>17000000</v>
      </c>
      <c r="G103" s="562">
        <v>17000000</v>
      </c>
      <c r="H103" s="259"/>
      <c r="I103" s="237"/>
      <c r="J103" s="237"/>
      <c r="K103" s="237"/>
      <c r="L103" s="259"/>
      <c r="M103" s="237"/>
      <c r="N103" s="259"/>
      <c r="O103" s="237"/>
      <c r="P103" s="259"/>
      <c r="Q103" s="237"/>
      <c r="R103" s="259"/>
      <c r="S103" s="237"/>
      <c r="T103" s="164"/>
      <c r="U103" s="11"/>
    </row>
    <row r="104" spans="1:24" s="12" customFormat="1">
      <c r="A104" s="305"/>
      <c r="B104" s="563"/>
      <c r="C104" s="305"/>
      <c r="D104" s="305"/>
      <c r="E104" s="356"/>
      <c r="F104" s="112"/>
      <c r="G104" s="310"/>
      <c r="H104" s="57"/>
      <c r="I104" s="48"/>
      <c r="J104" s="48"/>
      <c r="K104" s="48"/>
      <c r="L104" s="57"/>
      <c r="M104" s="48"/>
      <c r="N104" s="57"/>
      <c r="O104" s="48"/>
      <c r="P104" s="57"/>
      <c r="Q104" s="48"/>
      <c r="R104" s="57"/>
      <c r="S104" s="48"/>
      <c r="T104" s="48"/>
      <c r="U104" s="11"/>
    </row>
    <row r="105" spans="1:24" s="12" customFormat="1">
      <c r="A105" s="564"/>
      <c r="B105" s="565"/>
      <c r="C105" s="564"/>
      <c r="D105" s="564"/>
      <c r="E105" s="566"/>
      <c r="F105" s="567"/>
      <c r="G105" s="568"/>
      <c r="H105" s="65"/>
      <c r="I105" s="59"/>
      <c r="J105" s="59"/>
      <c r="K105" s="59"/>
      <c r="L105" s="65"/>
      <c r="M105" s="59"/>
      <c r="N105" s="65"/>
      <c r="O105" s="59"/>
      <c r="P105" s="65"/>
      <c r="Q105" s="59"/>
      <c r="R105" s="65"/>
      <c r="S105" s="59"/>
      <c r="T105" s="59"/>
      <c r="U105" s="11"/>
    </row>
    <row r="106" spans="1:24" s="556" customFormat="1">
      <c r="A106" s="569" t="s">
        <v>595</v>
      </c>
      <c r="B106" s="549"/>
      <c r="C106" s="550"/>
      <c r="D106" s="550"/>
      <c r="E106" s="551"/>
      <c r="F106" s="552">
        <f>SUM(F107:F108)</f>
        <v>40000000</v>
      </c>
      <c r="G106" s="553">
        <f>SUM(G107:G108)</f>
        <v>20000000</v>
      </c>
      <c r="H106" s="554"/>
      <c r="I106" s="555"/>
      <c r="J106" s="555"/>
      <c r="K106" s="555"/>
      <c r="L106" s="554"/>
      <c r="M106" s="555"/>
      <c r="N106" s="554"/>
      <c r="O106" s="555"/>
      <c r="P106" s="554"/>
      <c r="Q106" s="555"/>
      <c r="R106" s="554"/>
      <c r="S106" s="554"/>
      <c r="T106" s="554"/>
      <c r="U106" s="580"/>
      <c r="X106" s="557"/>
    </row>
    <row r="107" spans="1:24" s="12" customFormat="1">
      <c r="A107" s="311">
        <v>3</v>
      </c>
      <c r="B107" s="200" t="s">
        <v>596</v>
      </c>
      <c r="C107" s="311">
        <v>1</v>
      </c>
      <c r="D107" s="311" t="s">
        <v>49</v>
      </c>
      <c r="E107" s="558">
        <v>20000000</v>
      </c>
      <c r="F107" s="559">
        <f>E107*C107</f>
        <v>20000000</v>
      </c>
      <c r="G107" s="560">
        <v>20000000</v>
      </c>
      <c r="H107" s="57"/>
      <c r="I107" s="48"/>
      <c r="J107" s="48"/>
      <c r="K107" s="48"/>
      <c r="L107" s="57"/>
      <c r="M107" s="48"/>
      <c r="N107" s="57"/>
      <c r="O107" s="48"/>
      <c r="P107" s="57"/>
      <c r="Q107" s="48"/>
      <c r="R107" s="57"/>
      <c r="S107" s="48"/>
      <c r="T107" s="28"/>
      <c r="U107" s="11"/>
    </row>
    <row r="108" spans="1:24" s="12" customFormat="1" ht="72">
      <c r="A108" s="305">
        <v>4</v>
      </c>
      <c r="B108" s="25" t="s">
        <v>597</v>
      </c>
      <c r="C108" s="305">
        <v>1</v>
      </c>
      <c r="D108" s="305" t="s">
        <v>49</v>
      </c>
      <c r="E108" s="356">
        <v>20000000</v>
      </c>
      <c r="F108" s="559">
        <f>E108*C108</f>
        <v>20000000</v>
      </c>
      <c r="G108" s="310"/>
      <c r="H108" s="57"/>
      <c r="I108" s="48"/>
      <c r="J108" s="48"/>
      <c r="K108" s="48"/>
      <c r="L108" s="57"/>
      <c r="M108" s="48"/>
      <c r="N108" s="57"/>
      <c r="O108" s="48"/>
      <c r="P108" s="57"/>
      <c r="Q108" s="48"/>
      <c r="R108" s="57"/>
      <c r="S108" s="48"/>
      <c r="T108" s="48"/>
      <c r="U108" s="11"/>
    </row>
    <row r="109" spans="1:24" s="12" customFormat="1">
      <c r="A109" s="305"/>
      <c r="B109" s="25"/>
      <c r="C109" s="305"/>
      <c r="D109" s="305"/>
      <c r="E109" s="356"/>
      <c r="F109" s="112"/>
      <c r="G109" s="310"/>
      <c r="H109" s="57"/>
      <c r="I109" s="48"/>
      <c r="J109" s="48"/>
      <c r="K109" s="48"/>
      <c r="L109" s="57"/>
      <c r="M109" s="48"/>
      <c r="N109" s="57"/>
      <c r="O109" s="48"/>
      <c r="P109" s="57"/>
      <c r="Q109" s="48"/>
      <c r="R109" s="57"/>
      <c r="S109" s="48"/>
      <c r="T109" s="48"/>
      <c r="U109" s="11"/>
    </row>
    <row r="110" spans="1:24" s="12" customFormat="1">
      <c r="A110" s="564"/>
      <c r="B110" s="565"/>
      <c r="C110" s="564"/>
      <c r="D110" s="564"/>
      <c r="E110" s="566"/>
      <c r="F110" s="567"/>
      <c r="G110" s="568"/>
      <c r="H110" s="65"/>
      <c r="I110" s="59"/>
      <c r="J110" s="59"/>
      <c r="K110" s="59"/>
      <c r="L110" s="65"/>
      <c r="M110" s="59"/>
      <c r="N110" s="65"/>
      <c r="O110" s="59"/>
      <c r="P110" s="65"/>
      <c r="Q110" s="59"/>
      <c r="R110" s="65"/>
      <c r="S110" s="59"/>
      <c r="T110" s="59"/>
      <c r="U110" s="11"/>
    </row>
    <row r="111" spans="1:24" s="556" customFormat="1">
      <c r="A111" s="569" t="s">
        <v>598</v>
      </c>
      <c r="B111" s="549"/>
      <c r="C111" s="550"/>
      <c r="D111" s="550"/>
      <c r="E111" s="551"/>
      <c r="F111" s="552">
        <f>SUM(F112)</f>
        <v>7000000</v>
      </c>
      <c r="G111" s="553">
        <f>SUM(G112)</f>
        <v>7000000</v>
      </c>
      <c r="H111" s="554"/>
      <c r="I111" s="555"/>
      <c r="J111" s="555"/>
      <c r="K111" s="555"/>
      <c r="L111" s="554"/>
      <c r="M111" s="555"/>
      <c r="N111" s="554"/>
      <c r="O111" s="555"/>
      <c r="P111" s="554"/>
      <c r="Q111" s="555"/>
      <c r="R111" s="554"/>
      <c r="S111" s="554"/>
      <c r="T111" s="554"/>
      <c r="U111" s="580"/>
      <c r="X111" s="557"/>
    </row>
    <row r="112" spans="1:24" s="12" customFormat="1" ht="48">
      <c r="A112" s="344">
        <v>5</v>
      </c>
      <c r="B112" s="360" t="s">
        <v>599</v>
      </c>
      <c r="C112" s="344">
        <v>1</v>
      </c>
      <c r="D112" s="344" t="s">
        <v>49</v>
      </c>
      <c r="E112" s="561">
        <v>7000000</v>
      </c>
      <c r="F112" s="122">
        <f>E112*C112</f>
        <v>7000000</v>
      </c>
      <c r="G112" s="562">
        <v>7000000</v>
      </c>
      <c r="H112" s="259"/>
      <c r="I112" s="237"/>
      <c r="J112" s="237"/>
      <c r="K112" s="237"/>
      <c r="L112" s="259"/>
      <c r="M112" s="237"/>
      <c r="N112" s="259"/>
      <c r="O112" s="237"/>
      <c r="P112" s="259"/>
      <c r="Q112" s="237"/>
      <c r="R112" s="259"/>
      <c r="S112" s="237"/>
      <c r="T112" s="164"/>
      <c r="U112" s="11"/>
    </row>
    <row r="113" spans="1:24" s="12" customFormat="1">
      <c r="A113" s="305"/>
      <c r="B113" s="25"/>
      <c r="C113" s="305"/>
      <c r="D113" s="305"/>
      <c r="E113" s="273"/>
      <c r="F113" s="112"/>
      <c r="G113" s="310"/>
      <c r="H113" s="57"/>
      <c r="I113" s="48"/>
      <c r="J113" s="48"/>
      <c r="K113" s="48"/>
      <c r="L113" s="57"/>
      <c r="M113" s="48"/>
      <c r="N113" s="57"/>
      <c r="O113" s="48"/>
      <c r="P113" s="57"/>
      <c r="Q113" s="48"/>
      <c r="R113" s="57"/>
      <c r="S113" s="48"/>
      <c r="T113" s="48"/>
      <c r="U113" s="11"/>
    </row>
    <row r="114" spans="1:24" s="12" customFormat="1">
      <c r="A114" s="345"/>
      <c r="B114" s="27"/>
      <c r="C114" s="345"/>
      <c r="D114" s="345"/>
      <c r="E114" s="570"/>
      <c r="F114" s="571"/>
      <c r="G114" s="572"/>
      <c r="H114" s="51"/>
      <c r="I114" s="49"/>
      <c r="J114" s="49"/>
      <c r="K114" s="49"/>
      <c r="L114" s="51"/>
      <c r="M114" s="49"/>
      <c r="N114" s="51"/>
      <c r="O114" s="49"/>
      <c r="P114" s="51"/>
      <c r="Q114" s="49"/>
      <c r="R114" s="51"/>
      <c r="S114" s="49"/>
      <c r="T114" s="59"/>
      <c r="U114" s="11"/>
    </row>
    <row r="115" spans="1:24" s="556" customFormat="1">
      <c r="A115" s="569" t="s">
        <v>600</v>
      </c>
      <c r="B115" s="549"/>
      <c r="C115" s="550"/>
      <c r="D115" s="550"/>
      <c r="E115" s="551"/>
      <c r="F115" s="552">
        <f>SUM(F116:F125)</f>
        <v>361500000</v>
      </c>
      <c r="G115" s="552">
        <f>SUM(G116:G125)</f>
        <v>0</v>
      </c>
      <c r="H115" s="554"/>
      <c r="I115" s="555"/>
      <c r="J115" s="555"/>
      <c r="K115" s="555"/>
      <c r="L115" s="554"/>
      <c r="M115" s="555"/>
      <c r="N115" s="554"/>
      <c r="O115" s="555"/>
      <c r="P115" s="554"/>
      <c r="Q115" s="555"/>
      <c r="R115" s="554"/>
      <c r="S115" s="554"/>
      <c r="T115" s="554"/>
      <c r="U115" s="580"/>
      <c r="X115" s="557"/>
    </row>
    <row r="116" spans="1:24" s="12" customFormat="1" ht="72">
      <c r="A116" s="311">
        <v>6</v>
      </c>
      <c r="B116" s="200" t="s">
        <v>479</v>
      </c>
      <c r="C116" s="311">
        <v>1</v>
      </c>
      <c r="D116" s="311" t="s">
        <v>193</v>
      </c>
      <c r="E116" s="558">
        <v>63700000</v>
      </c>
      <c r="F116" s="559">
        <f>E116*C116</f>
        <v>63700000</v>
      </c>
      <c r="G116" s="560"/>
      <c r="H116" s="57"/>
      <c r="I116" s="48"/>
      <c r="J116" s="48"/>
      <c r="K116" s="48"/>
      <c r="L116" s="57"/>
      <c r="M116" s="48"/>
      <c r="N116" s="57"/>
      <c r="O116" s="48"/>
      <c r="P116" s="57"/>
      <c r="Q116" s="48"/>
      <c r="R116" s="57"/>
      <c r="S116" s="48"/>
      <c r="T116" s="48"/>
      <c r="U116" s="11"/>
    </row>
    <row r="117" spans="1:24" s="12" customFormat="1" ht="48">
      <c r="A117" s="305">
        <v>7</v>
      </c>
      <c r="B117" s="25" t="s">
        <v>480</v>
      </c>
      <c r="C117" s="305">
        <v>1</v>
      </c>
      <c r="D117" s="305" t="s">
        <v>123</v>
      </c>
      <c r="E117" s="356">
        <v>5000000</v>
      </c>
      <c r="F117" s="112">
        <f t="shared" ref="F117:F125" si="6">E117*C117</f>
        <v>5000000</v>
      </c>
      <c r="G117" s="310"/>
      <c r="H117" s="57"/>
      <c r="I117" s="48"/>
      <c r="J117" s="48"/>
      <c r="K117" s="48"/>
      <c r="L117" s="57"/>
      <c r="M117" s="48"/>
      <c r="N117" s="57"/>
      <c r="O117" s="48"/>
      <c r="P117" s="57"/>
      <c r="Q117" s="48"/>
      <c r="R117" s="57"/>
      <c r="S117" s="48"/>
      <c r="T117" s="48"/>
      <c r="U117" s="11"/>
    </row>
    <row r="118" spans="1:24" s="12" customFormat="1">
      <c r="A118" s="311">
        <v>8</v>
      </c>
      <c r="B118" s="25" t="s">
        <v>601</v>
      </c>
      <c r="C118" s="305">
        <v>1</v>
      </c>
      <c r="D118" s="305" t="s">
        <v>49</v>
      </c>
      <c r="E118" s="273">
        <v>53898000</v>
      </c>
      <c r="F118" s="112">
        <f t="shared" si="6"/>
        <v>53898000</v>
      </c>
      <c r="G118" s="310"/>
      <c r="H118" s="57"/>
      <c r="I118" s="48"/>
      <c r="J118" s="48"/>
      <c r="K118" s="48"/>
      <c r="L118" s="57"/>
      <c r="M118" s="48"/>
      <c r="N118" s="57"/>
      <c r="O118" s="48"/>
      <c r="P118" s="57"/>
      <c r="Q118" s="48"/>
      <c r="R118" s="57"/>
      <c r="S118" s="48"/>
      <c r="T118" s="48"/>
      <c r="U118" s="11"/>
    </row>
    <row r="119" spans="1:24" s="12" customFormat="1">
      <c r="A119" s="305">
        <v>9</v>
      </c>
      <c r="B119" s="25" t="s">
        <v>602</v>
      </c>
      <c r="C119" s="305">
        <v>1</v>
      </c>
      <c r="D119" s="305" t="s">
        <v>49</v>
      </c>
      <c r="E119" s="273">
        <v>33702000</v>
      </c>
      <c r="F119" s="112">
        <f t="shared" si="6"/>
        <v>33702000</v>
      </c>
      <c r="G119" s="310"/>
      <c r="H119" s="57"/>
      <c r="I119" s="48"/>
      <c r="J119" s="48"/>
      <c r="K119" s="48"/>
      <c r="L119" s="57"/>
      <c r="M119" s="48"/>
      <c r="N119" s="57"/>
      <c r="O119" s="48"/>
      <c r="P119" s="57"/>
      <c r="Q119" s="48"/>
      <c r="R119" s="57"/>
      <c r="S119" s="48"/>
      <c r="T119" s="48"/>
      <c r="U119" s="11"/>
    </row>
    <row r="120" spans="1:24" s="12" customFormat="1" ht="48">
      <c r="A120" s="311">
        <v>10</v>
      </c>
      <c r="B120" s="25" t="s">
        <v>603</v>
      </c>
      <c r="C120" s="305">
        <v>1</v>
      </c>
      <c r="D120" s="305" t="s">
        <v>49</v>
      </c>
      <c r="E120" s="356">
        <v>22000000</v>
      </c>
      <c r="F120" s="112">
        <f t="shared" si="6"/>
        <v>22000000</v>
      </c>
      <c r="G120" s="310"/>
      <c r="H120" s="57"/>
      <c r="I120" s="48"/>
      <c r="J120" s="48"/>
      <c r="K120" s="48"/>
      <c r="L120" s="57"/>
      <c r="M120" s="48"/>
      <c r="N120" s="57"/>
      <c r="O120" s="48"/>
      <c r="P120" s="57"/>
      <c r="Q120" s="48"/>
      <c r="R120" s="57"/>
      <c r="S120" s="48"/>
      <c r="T120" s="48"/>
      <c r="U120" s="11"/>
    </row>
    <row r="121" spans="1:24" s="12" customFormat="1" ht="48">
      <c r="A121" s="305">
        <v>11</v>
      </c>
      <c r="B121" s="25" t="s">
        <v>604</v>
      </c>
      <c r="C121" s="305">
        <v>1</v>
      </c>
      <c r="D121" s="305" t="s">
        <v>49</v>
      </c>
      <c r="E121" s="356">
        <v>12300000</v>
      </c>
      <c r="F121" s="112">
        <f t="shared" si="6"/>
        <v>12300000</v>
      </c>
      <c r="G121" s="310"/>
      <c r="H121" s="57"/>
      <c r="I121" s="48"/>
      <c r="J121" s="48"/>
      <c r="K121" s="48"/>
      <c r="L121" s="57"/>
      <c r="M121" s="48"/>
      <c r="N121" s="57"/>
      <c r="O121" s="48"/>
      <c r="P121" s="57"/>
      <c r="Q121" s="48"/>
      <c r="R121" s="57"/>
      <c r="S121" s="48"/>
      <c r="T121" s="48"/>
      <c r="U121" s="11"/>
    </row>
    <row r="122" spans="1:24" s="12" customFormat="1" ht="48">
      <c r="A122" s="311">
        <v>12</v>
      </c>
      <c r="B122" s="25" t="s">
        <v>605</v>
      </c>
      <c r="C122" s="305">
        <v>1</v>
      </c>
      <c r="D122" s="305" t="s">
        <v>123</v>
      </c>
      <c r="E122" s="273">
        <v>46800000</v>
      </c>
      <c r="F122" s="112">
        <f t="shared" si="6"/>
        <v>46800000</v>
      </c>
      <c r="G122" s="310"/>
      <c r="H122" s="57"/>
      <c r="I122" s="48"/>
      <c r="J122" s="48"/>
      <c r="K122" s="48"/>
      <c r="L122" s="57"/>
      <c r="M122" s="48"/>
      <c r="N122" s="57"/>
      <c r="O122" s="48"/>
      <c r="P122" s="57"/>
      <c r="Q122" s="48"/>
      <c r="R122" s="57"/>
      <c r="S122" s="48"/>
      <c r="T122" s="48"/>
      <c r="U122" s="11"/>
    </row>
    <row r="123" spans="1:24" s="12" customFormat="1" ht="48">
      <c r="A123" s="305">
        <v>13</v>
      </c>
      <c r="B123" s="25" t="s">
        <v>606</v>
      </c>
      <c r="C123" s="305">
        <v>1</v>
      </c>
      <c r="D123" s="305" t="s">
        <v>123</v>
      </c>
      <c r="E123" s="273">
        <v>28600000</v>
      </c>
      <c r="F123" s="112">
        <f t="shared" si="6"/>
        <v>28600000</v>
      </c>
      <c r="G123" s="310"/>
      <c r="H123" s="57"/>
      <c r="I123" s="48"/>
      <c r="J123" s="48"/>
      <c r="K123" s="48"/>
      <c r="L123" s="57"/>
      <c r="M123" s="48"/>
      <c r="N123" s="57"/>
      <c r="O123" s="48"/>
      <c r="P123" s="57"/>
      <c r="Q123" s="48"/>
      <c r="R123" s="57"/>
      <c r="S123" s="48"/>
      <c r="T123" s="48"/>
      <c r="U123" s="11"/>
    </row>
    <row r="124" spans="1:24" s="12" customFormat="1" ht="72">
      <c r="A124" s="311">
        <v>14</v>
      </c>
      <c r="B124" s="25" t="s">
        <v>607</v>
      </c>
      <c r="C124" s="305">
        <v>1</v>
      </c>
      <c r="D124" s="305" t="s">
        <v>49</v>
      </c>
      <c r="E124" s="356">
        <v>45000000</v>
      </c>
      <c r="F124" s="112">
        <f t="shared" si="6"/>
        <v>45000000</v>
      </c>
      <c r="G124" s="310"/>
      <c r="H124" s="57"/>
      <c r="I124" s="48"/>
      <c r="J124" s="48"/>
      <c r="K124" s="48"/>
      <c r="L124" s="57"/>
      <c r="M124" s="48"/>
      <c r="N124" s="57"/>
      <c r="O124" s="48"/>
      <c r="P124" s="57"/>
      <c r="Q124" s="48"/>
      <c r="R124" s="57"/>
      <c r="S124" s="48"/>
      <c r="T124" s="48"/>
      <c r="U124" s="11"/>
    </row>
    <row r="125" spans="1:24" s="12" customFormat="1" ht="48">
      <c r="A125" s="305">
        <v>15</v>
      </c>
      <c r="B125" s="200" t="s">
        <v>608</v>
      </c>
      <c r="C125" s="311">
        <v>1</v>
      </c>
      <c r="D125" s="311" t="s">
        <v>49</v>
      </c>
      <c r="E125" s="558">
        <v>50500000</v>
      </c>
      <c r="F125" s="559">
        <f t="shared" si="6"/>
        <v>50500000</v>
      </c>
      <c r="G125" s="560"/>
      <c r="H125" s="54"/>
      <c r="I125" s="62"/>
      <c r="J125" s="62"/>
      <c r="K125" s="62"/>
      <c r="L125" s="54"/>
      <c r="M125" s="62"/>
      <c r="N125" s="54"/>
      <c r="O125" s="62"/>
      <c r="P125" s="54"/>
      <c r="Q125" s="62"/>
      <c r="R125" s="54"/>
      <c r="S125" s="62"/>
      <c r="T125" s="62"/>
      <c r="U125" s="11"/>
    </row>
    <row r="126" spans="1:24" s="12" customFormat="1">
      <c r="A126" s="345"/>
      <c r="B126" s="27"/>
      <c r="C126" s="345"/>
      <c r="D126" s="345"/>
      <c r="E126" s="570"/>
      <c r="F126" s="571"/>
      <c r="G126" s="572"/>
      <c r="H126" s="51"/>
      <c r="I126" s="49"/>
      <c r="J126" s="49"/>
      <c r="K126" s="49"/>
      <c r="L126" s="51"/>
      <c r="M126" s="49"/>
      <c r="N126" s="51"/>
      <c r="O126" s="49"/>
      <c r="P126" s="51"/>
      <c r="Q126" s="49"/>
      <c r="R126" s="51"/>
      <c r="S126" s="49"/>
      <c r="T126" s="59"/>
      <c r="U126" s="11"/>
    </row>
    <row r="128" spans="1:24" s="14" customFormat="1" ht="20.100000000000001" customHeight="1">
      <c r="A128" s="782" t="s">
        <v>17</v>
      </c>
      <c r="B128" s="782"/>
      <c r="C128" s="782"/>
      <c r="D128" s="782"/>
      <c r="E128" s="782"/>
      <c r="F128" s="782"/>
      <c r="G128" s="782"/>
      <c r="H128" s="782"/>
      <c r="I128" s="782"/>
      <c r="J128" s="782"/>
      <c r="K128" s="782"/>
      <c r="L128" s="782"/>
      <c r="M128" s="782"/>
      <c r="N128" s="782"/>
      <c r="O128" s="782"/>
      <c r="P128" s="782"/>
      <c r="Q128" s="782"/>
      <c r="R128" s="782"/>
      <c r="S128" s="782"/>
      <c r="T128" s="782"/>
      <c r="U128" s="782"/>
      <c r="V128" s="338"/>
      <c r="W128" s="338"/>
    </row>
    <row r="129" spans="1:23" s="14" customFormat="1" ht="20.100000000000001" customHeight="1">
      <c r="A129" s="15" t="s">
        <v>18</v>
      </c>
      <c r="B129" s="803" t="s">
        <v>19</v>
      </c>
      <c r="C129" s="803"/>
      <c r="D129" s="803"/>
      <c r="E129" s="16"/>
      <c r="F129" s="16"/>
      <c r="G129" s="338"/>
      <c r="H129" s="16"/>
      <c r="I129" s="338"/>
      <c r="J129" s="338"/>
      <c r="K129" s="338"/>
      <c r="L129" s="16"/>
      <c r="M129" s="338"/>
      <c r="N129" s="16"/>
      <c r="O129" s="338"/>
      <c r="P129" s="16"/>
      <c r="Q129" s="367"/>
      <c r="R129" s="16"/>
      <c r="S129" s="338"/>
      <c r="T129" s="338"/>
      <c r="U129" s="581"/>
      <c r="V129" s="338"/>
      <c r="W129" s="338"/>
    </row>
    <row r="130" spans="1:23" s="17" customFormat="1" ht="21.75">
      <c r="B130" s="17" t="s">
        <v>20</v>
      </c>
      <c r="G130" s="18"/>
      <c r="H130" s="16"/>
      <c r="I130" s="19"/>
      <c r="J130" s="19"/>
      <c r="K130" s="19"/>
      <c r="L130" s="16"/>
      <c r="M130" s="19"/>
      <c r="N130" s="16"/>
      <c r="O130" s="19"/>
      <c r="P130" s="16"/>
      <c r="Q130" s="19"/>
      <c r="R130" s="16"/>
      <c r="S130" s="19"/>
      <c r="T130" s="19"/>
      <c r="U130" s="582"/>
    </row>
    <row r="132" spans="1:23">
      <c r="T132" s="338"/>
    </row>
    <row r="133" spans="1:23">
      <c r="T133" s="19"/>
    </row>
  </sheetData>
  <mergeCells count="20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A128:U128"/>
    <mergeCell ref="B129:D129"/>
    <mergeCell ref="G5:G6"/>
    <mergeCell ref="H5:I5"/>
    <mergeCell ref="J5:K5"/>
    <mergeCell ref="L5:M5"/>
    <mergeCell ref="N5:O5"/>
    <mergeCell ref="T4:T6"/>
    <mergeCell ref="A101:E101"/>
    <mergeCell ref="P5:Q5"/>
  </mergeCells>
  <printOptions horizontalCentered="1"/>
  <pageMargins left="0.39" right="0.28999999999999998" top="0.38" bottom="0.41" header="0.39370078740157483" footer="0.23622047244094491"/>
  <pageSetup paperSize="9" scale="61" orientation="landscape" r:id="rId1"/>
  <headerFooter alignWithMargins="0">
    <oddFooter>&amp;C&amp;P/&amp;N&amp;R&amp;A</oddFooter>
  </headerFooter>
  <rowBreaks count="1" manualBreakCount="1">
    <brk id="99" max="1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A0E47-70E5-4479-B2F8-B34AB043669D}">
  <sheetPr>
    <tabColor rgb="FF92D050"/>
  </sheetPr>
  <dimension ref="A1:Z81"/>
  <sheetViews>
    <sheetView view="pageBreakPreview" zoomScaleSheetLayoutView="100" workbookViewId="0">
      <selection activeCell="G14" sqref="G14"/>
    </sheetView>
  </sheetViews>
  <sheetFormatPr defaultColWidth="8.109375" defaultRowHeight="24"/>
  <cols>
    <col min="1" max="1" width="4.6640625" style="2" customWidth="1"/>
    <col min="2" max="2" width="47.77734375" style="2" customWidth="1"/>
    <col min="3" max="3" width="6.77734375" style="2" customWidth="1"/>
    <col min="4" max="4" width="7" style="2" customWidth="1"/>
    <col min="5" max="5" width="10.33203125" style="2" customWidth="1"/>
    <col min="6" max="6" width="11.77734375" style="2" customWidth="1"/>
    <col min="7" max="7" width="10.109375" style="126" customWidth="1"/>
    <col min="8" max="8" width="6.33203125" style="66" customWidth="1"/>
    <col min="9" max="9" width="11.109375" style="67" customWidth="1"/>
    <col min="10" max="10" width="6.33203125" style="66" customWidth="1"/>
    <col min="11" max="11" width="10.33203125" style="67" customWidth="1"/>
    <col min="12" max="12" width="6.33203125" style="67" customWidth="1"/>
    <col min="13" max="13" width="9.21875" style="67" customWidth="1"/>
    <col min="14" max="14" width="6.33203125" style="66" customWidth="1"/>
    <col min="15" max="15" width="10.109375" style="67" customWidth="1"/>
    <col min="16" max="16" width="6.33203125" style="66" customWidth="1"/>
    <col min="17" max="17" width="10" style="67" customWidth="1"/>
    <col min="18" max="18" width="6.33203125" style="66" customWidth="1"/>
    <col min="19" max="19" width="10.109375" style="67" customWidth="1"/>
    <col min="20" max="20" width="9" style="67" customWidth="1"/>
    <col min="21" max="21" width="11.77734375" style="2" customWidth="1"/>
    <col min="22" max="22" width="10.33203125" style="2" bestFit="1" customWidth="1"/>
    <col min="23" max="23" width="8.77734375" style="2" bestFit="1" customWidth="1"/>
    <col min="24" max="24" width="12.5546875" style="2" customWidth="1"/>
    <col min="25" max="25" width="19.44140625" style="2" customWidth="1"/>
    <col min="26" max="26" width="13.6640625" style="2" customWidth="1"/>
    <col min="27" max="16384" width="8.109375" style="2"/>
  </cols>
  <sheetData>
    <row r="1" spans="1:26" s="75" customFormat="1" ht="27.75">
      <c r="A1" s="71" t="s">
        <v>640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" t="s">
        <v>41</v>
      </c>
      <c r="U1" s="73"/>
      <c r="V1" s="73"/>
      <c r="W1" s="73"/>
      <c r="X1" s="73"/>
    </row>
    <row r="2" spans="1:26" s="75" customFormat="1" ht="27.75">
      <c r="A2" s="789" t="s">
        <v>565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6"/>
      <c r="U2" s="76"/>
      <c r="V2" s="76"/>
      <c r="W2" s="76"/>
      <c r="X2" s="76"/>
    </row>
    <row r="3" spans="1:26" s="4" customFormat="1">
      <c r="A3" s="3"/>
      <c r="G3" s="77"/>
      <c r="H3" s="35"/>
      <c r="I3" s="35"/>
      <c r="J3" s="35"/>
      <c r="K3" s="5"/>
      <c r="L3" s="5"/>
      <c r="M3" s="5"/>
      <c r="N3" s="35"/>
      <c r="O3" s="5"/>
      <c r="P3" s="35"/>
      <c r="Q3" s="5"/>
      <c r="R3" s="36"/>
      <c r="S3" s="5"/>
      <c r="T3" s="5"/>
    </row>
    <row r="4" spans="1:26" s="6" customFormat="1" ht="24" customHeight="1">
      <c r="A4" s="801" t="s">
        <v>1</v>
      </c>
      <c r="B4" s="792" t="s">
        <v>2</v>
      </c>
      <c r="C4" s="794" t="s">
        <v>641</v>
      </c>
      <c r="D4" s="795"/>
      <c r="E4" s="795"/>
      <c r="F4" s="795"/>
      <c r="G4" s="796"/>
      <c r="H4" s="785" t="s">
        <v>3</v>
      </c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8" t="s">
        <v>42</v>
      </c>
    </row>
    <row r="5" spans="1:26" s="6" customFormat="1" ht="24" customHeight="1">
      <c r="A5" s="801"/>
      <c r="B5" s="792"/>
      <c r="C5" s="797" t="s">
        <v>43</v>
      </c>
      <c r="D5" s="797" t="s">
        <v>44</v>
      </c>
      <c r="E5" s="799" t="s">
        <v>45</v>
      </c>
      <c r="F5" s="797" t="s">
        <v>46</v>
      </c>
      <c r="G5" s="783" t="s">
        <v>642</v>
      </c>
      <c r="H5" s="785">
        <v>2566</v>
      </c>
      <c r="I5" s="785"/>
      <c r="J5" s="785">
        <v>2567</v>
      </c>
      <c r="K5" s="785"/>
      <c r="L5" s="786">
        <v>2568</v>
      </c>
      <c r="M5" s="787"/>
      <c r="N5" s="785">
        <v>2569</v>
      </c>
      <c r="O5" s="785"/>
      <c r="P5" s="785">
        <v>2570</v>
      </c>
      <c r="Q5" s="785"/>
      <c r="R5" s="785" t="s">
        <v>5</v>
      </c>
      <c r="S5" s="785"/>
      <c r="T5" s="788"/>
    </row>
    <row r="6" spans="1:26" s="6" customFormat="1" ht="63.75" customHeight="1">
      <c r="A6" s="802"/>
      <c r="B6" s="793"/>
      <c r="C6" s="798"/>
      <c r="D6" s="798"/>
      <c r="E6" s="800"/>
      <c r="F6" s="798"/>
      <c r="G6" s="784"/>
      <c r="H6" s="37" t="s">
        <v>6</v>
      </c>
      <c r="I6" s="37" t="s">
        <v>7</v>
      </c>
      <c r="J6" s="37" t="s">
        <v>6</v>
      </c>
      <c r="K6" s="37" t="s">
        <v>7</v>
      </c>
      <c r="L6" s="37" t="s">
        <v>6</v>
      </c>
      <c r="M6" s="37" t="s">
        <v>7</v>
      </c>
      <c r="N6" s="37" t="s">
        <v>6</v>
      </c>
      <c r="O6" s="37" t="s">
        <v>7</v>
      </c>
      <c r="P6" s="37" t="s">
        <v>6</v>
      </c>
      <c r="Q6" s="37" t="s">
        <v>7</v>
      </c>
      <c r="R6" s="37" t="s">
        <v>6</v>
      </c>
      <c r="S6" s="37" t="s">
        <v>7</v>
      </c>
      <c r="T6" s="788"/>
    </row>
    <row r="7" spans="1:26" s="38" customFormat="1">
      <c r="A7" s="39" t="s">
        <v>37</v>
      </c>
      <c r="B7" s="40"/>
      <c r="C7" s="149"/>
      <c r="D7" s="149"/>
      <c r="E7" s="150"/>
      <c r="F7" s="151">
        <f>F8+F32</f>
        <v>11063300</v>
      </c>
      <c r="G7" s="254">
        <f>G8+G32</f>
        <v>875000</v>
      </c>
      <c r="H7" s="151">
        <f t="shared" ref="H7:S7" si="0">H8+H32</f>
        <v>0</v>
      </c>
      <c r="I7" s="151">
        <f t="shared" si="0"/>
        <v>10060800</v>
      </c>
      <c r="J7" s="151">
        <f t="shared" si="0"/>
        <v>0</v>
      </c>
      <c r="K7" s="151">
        <f t="shared" si="0"/>
        <v>9858400</v>
      </c>
      <c r="L7" s="151">
        <f t="shared" si="0"/>
        <v>0</v>
      </c>
      <c r="M7" s="151">
        <f t="shared" si="0"/>
        <v>6965600</v>
      </c>
      <c r="N7" s="151">
        <f t="shared" si="0"/>
        <v>0</v>
      </c>
      <c r="O7" s="151">
        <f t="shared" si="0"/>
        <v>7545600</v>
      </c>
      <c r="P7" s="151">
        <f t="shared" si="0"/>
        <v>0</v>
      </c>
      <c r="Q7" s="151">
        <f t="shared" si="0"/>
        <v>0</v>
      </c>
      <c r="R7" s="151">
        <f t="shared" si="0"/>
        <v>0</v>
      </c>
      <c r="S7" s="151">
        <f t="shared" si="0"/>
        <v>19118900</v>
      </c>
      <c r="T7" s="41"/>
      <c r="U7" s="43"/>
      <c r="X7" s="43" t="e">
        <f>#REF!+'[3]สรุปสิ่งก่อสร้าง ขอ64'!$H$5+[4]แปรรูปอาหาร!$H$8+[4]ยานยนต์!$H$8</f>
        <v>#REF!</v>
      </c>
      <c r="Y7" s="44">
        <v>29831600</v>
      </c>
      <c r="Z7" s="43" t="e">
        <f>X7+Y7</f>
        <v>#REF!</v>
      </c>
    </row>
    <row r="8" spans="1:26" s="9" customFormat="1">
      <c r="A8" s="7" t="s">
        <v>47</v>
      </c>
      <c r="B8" s="8"/>
      <c r="C8" s="87"/>
      <c r="D8" s="87"/>
      <c r="E8" s="88"/>
      <c r="F8" s="89">
        <f>F9</f>
        <v>5314000</v>
      </c>
      <c r="G8" s="90">
        <f>G9</f>
        <v>875000</v>
      </c>
      <c r="H8" s="89">
        <f t="shared" ref="H8:S8" si="1">H9</f>
        <v>0</v>
      </c>
      <c r="I8" s="89">
        <f t="shared" si="1"/>
        <v>6194300</v>
      </c>
      <c r="J8" s="89">
        <f t="shared" si="1"/>
        <v>0</v>
      </c>
      <c r="K8" s="89">
        <f t="shared" si="1"/>
        <v>6233400</v>
      </c>
      <c r="L8" s="89">
        <f t="shared" si="1"/>
        <v>0</v>
      </c>
      <c r="M8" s="89">
        <f t="shared" si="1"/>
        <v>3345600</v>
      </c>
      <c r="N8" s="89">
        <f t="shared" si="1"/>
        <v>0</v>
      </c>
      <c r="O8" s="89">
        <f t="shared" si="1"/>
        <v>3345600</v>
      </c>
      <c r="P8" s="89">
        <f t="shared" si="1"/>
        <v>0</v>
      </c>
      <c r="Q8" s="89">
        <f t="shared" si="1"/>
        <v>0</v>
      </c>
      <c r="R8" s="89">
        <f t="shared" si="1"/>
        <v>0</v>
      </c>
      <c r="S8" s="89">
        <f t="shared" si="1"/>
        <v>19118900</v>
      </c>
      <c r="T8" s="45"/>
      <c r="X8" s="47"/>
    </row>
    <row r="9" spans="1:26" s="1" customFormat="1" ht="24" customHeight="1">
      <c r="A9" s="152" t="s">
        <v>288</v>
      </c>
      <c r="B9" s="312"/>
      <c r="C9" s="154"/>
      <c r="D9" s="154"/>
      <c r="E9" s="155"/>
      <c r="F9" s="156">
        <f>SUM(F10:F31)</f>
        <v>5314000</v>
      </c>
      <c r="G9" s="156">
        <f t="shared" ref="G9:Q9" si="2">SUM(G10:G31)</f>
        <v>875000</v>
      </c>
      <c r="H9" s="156">
        <f t="shared" si="2"/>
        <v>0</v>
      </c>
      <c r="I9" s="156">
        <f>SUM(I10:I31)</f>
        <v>6194300</v>
      </c>
      <c r="J9" s="156">
        <f t="shared" si="2"/>
        <v>0</v>
      </c>
      <c r="K9" s="156">
        <f t="shared" si="2"/>
        <v>6233400</v>
      </c>
      <c r="L9" s="156">
        <f t="shared" si="2"/>
        <v>0</v>
      </c>
      <c r="M9" s="156">
        <f t="shared" si="2"/>
        <v>3345600</v>
      </c>
      <c r="N9" s="156">
        <f t="shared" si="2"/>
        <v>0</v>
      </c>
      <c r="O9" s="156">
        <f t="shared" si="2"/>
        <v>3345600</v>
      </c>
      <c r="P9" s="156">
        <f t="shared" si="2"/>
        <v>0</v>
      </c>
      <c r="Q9" s="156">
        <f t="shared" si="2"/>
        <v>0</v>
      </c>
      <c r="R9" s="156">
        <f>H9+J9+L9+N9+P9</f>
        <v>0</v>
      </c>
      <c r="S9" s="156">
        <f>I9+K9+M9+O9+Q9</f>
        <v>19118900</v>
      </c>
      <c r="T9" s="143"/>
      <c r="U9" s="11"/>
    </row>
    <row r="10" spans="1:26" s="12" customFormat="1" ht="24" customHeight="1">
      <c r="A10" s="592">
        <v>1</v>
      </c>
      <c r="B10" s="593" t="s">
        <v>443</v>
      </c>
      <c r="C10" s="594">
        <v>1</v>
      </c>
      <c r="D10" s="594" t="s">
        <v>49</v>
      </c>
      <c r="E10" s="144">
        <v>875000</v>
      </c>
      <c r="F10" s="144">
        <f>E10*C10</f>
        <v>875000</v>
      </c>
      <c r="G10" s="595">
        <v>875000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596"/>
      <c r="U10" s="11"/>
    </row>
    <row r="11" spans="1:26" ht="48">
      <c r="A11" s="103">
        <v>2</v>
      </c>
      <c r="B11" s="108" t="s">
        <v>560</v>
      </c>
      <c r="C11" s="103">
        <v>1</v>
      </c>
      <c r="D11" s="103" t="s">
        <v>49</v>
      </c>
      <c r="E11" s="166">
        <v>3755000</v>
      </c>
      <c r="F11" s="166">
        <f>E11*C11</f>
        <v>3755000</v>
      </c>
      <c r="G11" s="107"/>
      <c r="H11" s="145"/>
      <c r="I11" s="109"/>
      <c r="J11" s="145"/>
      <c r="K11" s="109"/>
      <c r="L11" s="109"/>
      <c r="M11" s="109"/>
      <c r="N11" s="145"/>
      <c r="O11" s="109"/>
      <c r="P11" s="145"/>
      <c r="Q11" s="109"/>
      <c r="R11" s="145"/>
      <c r="S11" s="145"/>
      <c r="T11" s="58"/>
      <c r="U11" s="11"/>
    </row>
    <row r="12" spans="1:26" s="12" customFormat="1" ht="24" customHeight="1">
      <c r="A12" s="592">
        <v>3</v>
      </c>
      <c r="B12" s="597" t="s">
        <v>441</v>
      </c>
      <c r="C12" s="592">
        <v>1</v>
      </c>
      <c r="D12" s="592" t="s">
        <v>49</v>
      </c>
      <c r="E12" s="598">
        <v>134000</v>
      </c>
      <c r="F12" s="144">
        <f>E12*C12</f>
        <v>134000</v>
      </c>
      <c r="G12" s="595"/>
      <c r="H12" s="128"/>
      <c r="I12" s="110"/>
      <c r="J12" s="128"/>
      <c r="K12" s="129"/>
      <c r="L12" s="129"/>
      <c r="M12" s="129"/>
      <c r="N12" s="128"/>
      <c r="O12" s="129"/>
      <c r="P12" s="128"/>
      <c r="Q12" s="129"/>
      <c r="R12" s="26"/>
      <c r="S12" s="26"/>
      <c r="T12" s="48"/>
      <c r="U12" s="11"/>
    </row>
    <row r="13" spans="1:26" s="12" customFormat="1" ht="24" customHeight="1">
      <c r="A13" s="103">
        <v>4</v>
      </c>
      <c r="B13" s="597" t="s">
        <v>442</v>
      </c>
      <c r="C13" s="592">
        <v>10</v>
      </c>
      <c r="D13" s="592" t="s">
        <v>123</v>
      </c>
      <c r="E13" s="598">
        <v>55000</v>
      </c>
      <c r="F13" s="144">
        <f t="shared" ref="F13" si="3">E13*C13</f>
        <v>550000</v>
      </c>
      <c r="G13" s="595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26"/>
      <c r="S13" s="26"/>
      <c r="T13" s="48"/>
      <c r="U13" s="11"/>
    </row>
    <row r="14" spans="1:26" s="12" customFormat="1" ht="24" customHeight="1">
      <c r="A14" s="592">
        <v>5</v>
      </c>
      <c r="B14" s="127" t="s">
        <v>289</v>
      </c>
      <c r="C14" s="378"/>
      <c r="D14" s="378"/>
      <c r="E14" s="379"/>
      <c r="F14" s="379"/>
      <c r="G14" s="584"/>
      <c r="H14" s="352" t="s">
        <v>51</v>
      </c>
      <c r="I14" s="352">
        <v>4200000</v>
      </c>
      <c r="J14" s="352" t="s">
        <v>290</v>
      </c>
      <c r="K14" s="352">
        <v>4200000</v>
      </c>
      <c r="L14" s="597"/>
      <c r="M14" s="597"/>
      <c r="N14" s="352" t="s">
        <v>133</v>
      </c>
      <c r="O14" s="352" t="s">
        <v>133</v>
      </c>
      <c r="P14" s="352" t="s">
        <v>133</v>
      </c>
      <c r="Q14" s="352" t="s">
        <v>133</v>
      </c>
      <c r="R14" s="352" t="s">
        <v>133</v>
      </c>
      <c r="S14" s="352" t="s">
        <v>133</v>
      </c>
      <c r="T14" s="585">
        <v>6</v>
      </c>
      <c r="U14" s="11"/>
    </row>
    <row r="15" spans="1:26" s="12" customFormat="1" ht="24" customHeight="1">
      <c r="A15" s="103">
        <v>6</v>
      </c>
      <c r="B15" s="351" t="s">
        <v>291</v>
      </c>
      <c r="C15" s="378"/>
      <c r="D15" s="378"/>
      <c r="E15" s="379"/>
      <c r="F15" s="380"/>
      <c r="G15" s="583"/>
      <c r="H15" s="352" t="s">
        <v>51</v>
      </c>
      <c r="I15" s="352">
        <v>142200</v>
      </c>
      <c r="J15" s="352" t="s">
        <v>51</v>
      </c>
      <c r="K15" s="352">
        <v>142200</v>
      </c>
      <c r="L15" s="597"/>
      <c r="M15" s="597"/>
      <c r="N15" s="352" t="s">
        <v>133</v>
      </c>
      <c r="O15" s="352" t="s">
        <v>133</v>
      </c>
      <c r="P15" s="352" t="s">
        <v>133</v>
      </c>
      <c r="Q15" s="352" t="s">
        <v>133</v>
      </c>
      <c r="R15" s="352" t="s">
        <v>133</v>
      </c>
      <c r="S15" s="352" t="s">
        <v>133</v>
      </c>
      <c r="T15" s="585">
        <v>6</v>
      </c>
      <c r="U15" s="11"/>
    </row>
    <row r="16" spans="1:26" s="12" customFormat="1" ht="24" customHeight="1">
      <c r="A16" s="592">
        <v>7</v>
      </c>
      <c r="B16" s="351" t="s">
        <v>292</v>
      </c>
      <c r="C16" s="378"/>
      <c r="D16" s="378"/>
      <c r="E16" s="379"/>
      <c r="F16" s="380"/>
      <c r="G16" s="583"/>
      <c r="H16" s="352" t="s">
        <v>51</v>
      </c>
      <c r="I16" s="352">
        <v>132000</v>
      </c>
      <c r="J16" s="352"/>
      <c r="K16" s="352"/>
      <c r="L16" s="597"/>
      <c r="M16" s="597"/>
      <c r="N16" s="352"/>
      <c r="O16" s="352"/>
      <c r="P16" s="352"/>
      <c r="Q16" s="352"/>
      <c r="R16" s="517"/>
      <c r="S16" s="517"/>
      <c r="T16" s="586">
        <v>4</v>
      </c>
      <c r="U16" s="11"/>
    </row>
    <row r="17" spans="1:22" s="12" customFormat="1" ht="24" customHeight="1">
      <c r="A17" s="103">
        <v>8</v>
      </c>
      <c r="B17" s="351" t="s">
        <v>293</v>
      </c>
      <c r="C17" s="378"/>
      <c r="D17" s="378"/>
      <c r="E17" s="379"/>
      <c r="F17" s="380"/>
      <c r="G17" s="583"/>
      <c r="H17" s="352" t="s">
        <v>51</v>
      </c>
      <c r="I17" s="352">
        <v>375000</v>
      </c>
      <c r="J17" s="352" t="s">
        <v>51</v>
      </c>
      <c r="K17" s="352">
        <v>375000</v>
      </c>
      <c r="L17" s="597"/>
      <c r="M17" s="597"/>
      <c r="N17" s="495"/>
      <c r="O17" s="352"/>
      <c r="P17" s="495"/>
      <c r="Q17" s="352"/>
      <c r="R17" s="466"/>
      <c r="S17" s="466"/>
      <c r="T17" s="586">
        <v>4</v>
      </c>
      <c r="U17" s="11"/>
    </row>
    <row r="18" spans="1:22" s="12" customFormat="1" ht="24" customHeight="1">
      <c r="A18" s="592">
        <v>9</v>
      </c>
      <c r="B18" s="351" t="s">
        <v>294</v>
      </c>
      <c r="C18" s="378"/>
      <c r="D18" s="378"/>
      <c r="E18" s="379"/>
      <c r="F18" s="380"/>
      <c r="G18" s="583"/>
      <c r="H18" s="352" t="s">
        <v>51</v>
      </c>
      <c r="I18" s="352">
        <v>390000</v>
      </c>
      <c r="J18" s="352" t="s">
        <v>51</v>
      </c>
      <c r="K18" s="352">
        <v>390000</v>
      </c>
      <c r="L18" s="597"/>
      <c r="M18" s="597"/>
      <c r="N18" s="495"/>
      <c r="O18" s="352"/>
      <c r="P18" s="495"/>
      <c r="Q18" s="352"/>
      <c r="R18" s="466"/>
      <c r="S18" s="466"/>
      <c r="T18" s="586">
        <v>4</v>
      </c>
      <c r="U18" s="11"/>
    </row>
    <row r="19" spans="1:22" s="12" customFormat="1" ht="24" customHeight="1">
      <c r="A19" s="103">
        <v>10</v>
      </c>
      <c r="B19" s="127" t="s">
        <v>295</v>
      </c>
      <c r="C19" s="378"/>
      <c r="D19" s="378"/>
      <c r="E19" s="379"/>
      <c r="F19" s="380"/>
      <c r="G19" s="583"/>
      <c r="H19" s="391" t="s">
        <v>69</v>
      </c>
      <c r="I19" s="520">
        <v>317000</v>
      </c>
      <c r="J19" s="391" t="s">
        <v>69</v>
      </c>
      <c r="K19" s="520">
        <v>317000</v>
      </c>
      <c r="L19" s="597"/>
      <c r="M19" s="597"/>
      <c r="N19" s="495"/>
      <c r="O19" s="352"/>
      <c r="P19" s="495"/>
      <c r="Q19" s="352"/>
      <c r="R19" s="466"/>
      <c r="S19" s="466"/>
      <c r="T19" s="586">
        <v>4</v>
      </c>
      <c r="U19" s="11"/>
    </row>
    <row r="20" spans="1:22" s="12" customFormat="1" ht="24" customHeight="1">
      <c r="A20" s="592">
        <v>11</v>
      </c>
      <c r="B20" s="238" t="s">
        <v>296</v>
      </c>
      <c r="C20" s="378"/>
      <c r="D20" s="378"/>
      <c r="E20" s="379"/>
      <c r="F20" s="380"/>
      <c r="G20" s="583"/>
      <c r="H20" s="390" t="s">
        <v>297</v>
      </c>
      <c r="I20" s="587">
        <v>104400</v>
      </c>
      <c r="J20" s="390" t="s">
        <v>297</v>
      </c>
      <c r="K20" s="587">
        <v>104400</v>
      </c>
      <c r="L20" s="597"/>
      <c r="M20" s="597"/>
      <c r="N20" s="495"/>
      <c r="O20" s="352"/>
      <c r="P20" s="495"/>
      <c r="Q20" s="352"/>
      <c r="R20" s="466"/>
      <c r="S20" s="466"/>
      <c r="T20" s="586">
        <v>4</v>
      </c>
      <c r="U20" s="11"/>
    </row>
    <row r="21" spans="1:22" s="12" customFormat="1" ht="24" customHeight="1">
      <c r="A21" s="103">
        <v>12</v>
      </c>
      <c r="B21" s="238" t="s">
        <v>298</v>
      </c>
      <c r="C21" s="378"/>
      <c r="D21" s="378"/>
      <c r="E21" s="379"/>
      <c r="F21" s="380"/>
      <c r="G21" s="583"/>
      <c r="H21" s="390" t="s">
        <v>299</v>
      </c>
      <c r="I21" s="587">
        <v>533700</v>
      </c>
      <c r="J21" s="390" t="s">
        <v>299</v>
      </c>
      <c r="K21" s="587">
        <v>533700</v>
      </c>
      <c r="L21" s="597"/>
      <c r="M21" s="597"/>
      <c r="N21" s="495"/>
      <c r="O21" s="352"/>
      <c r="P21" s="495"/>
      <c r="Q21" s="352"/>
      <c r="R21" s="466"/>
      <c r="S21" s="466"/>
      <c r="T21" s="586">
        <v>6</v>
      </c>
      <c r="U21" s="11"/>
    </row>
    <row r="22" spans="1:22" s="12" customFormat="1" ht="24" customHeight="1">
      <c r="A22" s="592">
        <v>13</v>
      </c>
      <c r="B22" s="238" t="s">
        <v>300</v>
      </c>
      <c r="C22" s="378"/>
      <c r="D22" s="378"/>
      <c r="E22" s="379"/>
      <c r="F22" s="380"/>
      <c r="G22" s="583"/>
      <c r="H22" s="419"/>
      <c r="I22" s="419"/>
      <c r="J22" s="390" t="s">
        <v>159</v>
      </c>
      <c r="K22" s="587">
        <v>90000</v>
      </c>
      <c r="L22" s="597"/>
      <c r="M22" s="597"/>
      <c r="N22" s="495"/>
      <c r="O22" s="352"/>
      <c r="P22" s="495"/>
      <c r="Q22" s="352"/>
      <c r="R22" s="466"/>
      <c r="S22" s="466"/>
      <c r="T22" s="586">
        <v>6</v>
      </c>
      <c r="U22" s="11"/>
    </row>
    <row r="23" spans="1:22" s="12" customFormat="1" ht="24" customHeight="1">
      <c r="A23" s="103">
        <v>14</v>
      </c>
      <c r="B23" s="238" t="s">
        <v>301</v>
      </c>
      <c r="C23" s="378"/>
      <c r="D23" s="378"/>
      <c r="E23" s="379"/>
      <c r="F23" s="380"/>
      <c r="G23" s="583"/>
      <c r="H23" s="419"/>
      <c r="I23" s="419"/>
      <c r="J23" s="390" t="s">
        <v>39</v>
      </c>
      <c r="K23" s="587">
        <v>16500</v>
      </c>
      <c r="L23" s="597"/>
      <c r="M23" s="597"/>
      <c r="N23" s="495"/>
      <c r="O23" s="352"/>
      <c r="P23" s="495"/>
      <c r="Q23" s="352"/>
      <c r="R23" s="466"/>
      <c r="S23" s="466"/>
      <c r="T23" s="586">
        <v>6</v>
      </c>
      <c r="U23" s="11"/>
    </row>
    <row r="24" spans="1:22" s="12" customFormat="1" ht="24" customHeight="1">
      <c r="A24" s="592">
        <v>15</v>
      </c>
      <c r="B24" s="238" t="s">
        <v>302</v>
      </c>
      <c r="C24" s="378"/>
      <c r="D24" s="378"/>
      <c r="E24" s="379"/>
      <c r="F24" s="380"/>
      <c r="G24" s="583"/>
      <c r="H24" s="419"/>
      <c r="I24" s="419"/>
      <c r="J24" s="378" t="s">
        <v>39</v>
      </c>
      <c r="K24" s="513">
        <v>35000</v>
      </c>
      <c r="L24" s="597"/>
      <c r="M24" s="597"/>
      <c r="N24" s="495"/>
      <c r="O24" s="352"/>
      <c r="P24" s="495"/>
      <c r="Q24" s="352"/>
      <c r="R24" s="466"/>
      <c r="S24" s="466"/>
      <c r="T24" s="586">
        <v>6</v>
      </c>
      <c r="U24" s="11"/>
    </row>
    <row r="25" spans="1:22" s="12" customFormat="1" ht="24" customHeight="1">
      <c r="A25" s="103">
        <v>16</v>
      </c>
      <c r="B25" s="238" t="s">
        <v>176</v>
      </c>
      <c r="C25" s="378"/>
      <c r="D25" s="378"/>
      <c r="E25" s="379"/>
      <c r="F25" s="380"/>
      <c r="G25" s="583"/>
      <c r="H25" s="419"/>
      <c r="I25" s="419"/>
      <c r="J25" s="391" t="s">
        <v>303</v>
      </c>
      <c r="K25" s="520">
        <v>9000</v>
      </c>
      <c r="L25" s="597"/>
      <c r="M25" s="597"/>
      <c r="N25" s="495"/>
      <c r="O25" s="352"/>
      <c r="P25" s="495"/>
      <c r="Q25" s="352"/>
      <c r="R25" s="466"/>
      <c r="S25" s="466"/>
      <c r="T25" s="586">
        <v>6</v>
      </c>
      <c r="U25" s="11"/>
    </row>
    <row r="26" spans="1:22" s="12" customFormat="1" ht="24" customHeight="1">
      <c r="A26" s="592">
        <v>17</v>
      </c>
      <c r="B26" s="238" t="s">
        <v>304</v>
      </c>
      <c r="C26" s="378"/>
      <c r="D26" s="378"/>
      <c r="E26" s="379"/>
      <c r="F26" s="380"/>
      <c r="G26" s="583"/>
      <c r="H26" s="419"/>
      <c r="I26" s="419"/>
      <c r="J26" s="391" t="s">
        <v>303</v>
      </c>
      <c r="K26" s="520">
        <v>20600</v>
      </c>
      <c r="L26" s="597"/>
      <c r="M26" s="597"/>
      <c r="N26" s="495"/>
      <c r="O26" s="352"/>
      <c r="P26" s="495"/>
      <c r="Q26" s="352"/>
      <c r="R26" s="466"/>
      <c r="S26" s="466"/>
      <c r="T26" s="586">
        <v>6</v>
      </c>
      <c r="U26" s="11"/>
    </row>
    <row r="27" spans="1:22" s="12" customFormat="1" ht="27.75" customHeight="1">
      <c r="A27" s="103">
        <v>18</v>
      </c>
      <c r="B27" s="238" t="s">
        <v>305</v>
      </c>
      <c r="C27" s="394"/>
      <c r="D27" s="394"/>
      <c r="E27" s="395"/>
      <c r="F27" s="395"/>
      <c r="G27" s="600"/>
      <c r="H27" s="442"/>
      <c r="I27" s="442"/>
      <c r="J27" s="390"/>
      <c r="K27" s="587"/>
      <c r="L27" s="391" t="s">
        <v>306</v>
      </c>
      <c r="M27" s="520">
        <v>3345600</v>
      </c>
      <c r="N27" s="391" t="s">
        <v>306</v>
      </c>
      <c r="O27" s="520">
        <v>3345600</v>
      </c>
      <c r="P27" s="597"/>
      <c r="Q27" s="597"/>
      <c r="R27" s="466"/>
      <c r="S27" s="466"/>
      <c r="T27" s="586">
        <v>4</v>
      </c>
      <c r="U27" s="11"/>
    </row>
    <row r="28" spans="1:22">
      <c r="A28" s="592">
        <v>19</v>
      </c>
      <c r="B28" s="114"/>
      <c r="C28" s="24"/>
      <c r="D28" s="24"/>
      <c r="E28" s="102"/>
      <c r="F28" s="102">
        <f>E28*C28</f>
        <v>0</v>
      </c>
      <c r="G28" s="56"/>
      <c r="H28" s="26"/>
      <c r="I28" s="110"/>
      <c r="J28" s="26"/>
      <c r="K28" s="110"/>
      <c r="L28" s="110"/>
      <c r="M28" s="110"/>
      <c r="N28" s="26"/>
      <c r="O28" s="110"/>
      <c r="P28" s="26"/>
      <c r="Q28" s="110"/>
      <c r="R28" s="26"/>
      <c r="S28" s="26"/>
      <c r="T28" s="58"/>
      <c r="U28" s="11"/>
    </row>
    <row r="29" spans="1:22" s="12" customFormat="1" ht="24" customHeight="1">
      <c r="A29" s="103">
        <v>20</v>
      </c>
      <c r="B29" s="597"/>
      <c r="C29" s="592"/>
      <c r="D29" s="592"/>
      <c r="E29" s="598"/>
      <c r="F29" s="144">
        <f>E29*C29</f>
        <v>0</v>
      </c>
      <c r="G29" s="595"/>
      <c r="H29" s="128"/>
      <c r="I29" s="110"/>
      <c r="J29" s="128"/>
      <c r="K29" s="129"/>
      <c r="L29" s="129"/>
      <c r="M29" s="129"/>
      <c r="N29" s="128"/>
      <c r="O29" s="129"/>
      <c r="P29" s="128"/>
      <c r="Q29" s="129"/>
      <c r="R29" s="26"/>
      <c r="S29" s="26"/>
      <c r="T29" s="48"/>
      <c r="U29" s="11"/>
    </row>
    <row r="30" spans="1:22" s="12" customFormat="1" ht="24" customHeight="1">
      <c r="A30" s="592">
        <v>21</v>
      </c>
      <c r="B30" s="597"/>
      <c r="C30" s="592"/>
      <c r="D30" s="592"/>
      <c r="E30" s="598"/>
      <c r="F30" s="144">
        <f t="shared" ref="F30:F31" si="4">E30*C30</f>
        <v>0</v>
      </c>
      <c r="G30" s="595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26"/>
      <c r="S30" s="26"/>
      <c r="T30" s="48"/>
      <c r="U30" s="11"/>
    </row>
    <row r="31" spans="1:22" s="12" customFormat="1" ht="24" customHeight="1">
      <c r="A31" s="103">
        <v>22</v>
      </c>
      <c r="B31" s="597"/>
      <c r="C31" s="592"/>
      <c r="D31" s="592"/>
      <c r="E31" s="598"/>
      <c r="F31" s="144">
        <f t="shared" si="4"/>
        <v>0</v>
      </c>
      <c r="G31" s="595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237"/>
      <c r="U31" s="11"/>
    </row>
    <row r="32" spans="1:22" s="180" customFormat="1">
      <c r="A32" s="175" t="s">
        <v>157</v>
      </c>
      <c r="B32" s="176"/>
      <c r="C32" s="177"/>
      <c r="D32" s="177"/>
      <c r="E32" s="178"/>
      <c r="F32" s="178">
        <f t="shared" ref="F32:S32" si="5">SUM(F33:F57)</f>
        <v>5749300</v>
      </c>
      <c r="G32" s="178">
        <f t="shared" si="5"/>
        <v>0</v>
      </c>
      <c r="H32" s="178">
        <f t="shared" si="5"/>
        <v>0</v>
      </c>
      <c r="I32" s="178">
        <f t="shared" si="5"/>
        <v>3866500</v>
      </c>
      <c r="J32" s="178">
        <f t="shared" si="5"/>
        <v>0</v>
      </c>
      <c r="K32" s="178">
        <f t="shared" si="5"/>
        <v>3625000</v>
      </c>
      <c r="L32" s="178">
        <f t="shared" si="5"/>
        <v>0</v>
      </c>
      <c r="M32" s="178">
        <f t="shared" si="5"/>
        <v>3620000</v>
      </c>
      <c r="N32" s="178">
        <f t="shared" si="5"/>
        <v>0</v>
      </c>
      <c r="O32" s="178">
        <f t="shared" si="5"/>
        <v>4200000</v>
      </c>
      <c r="P32" s="178">
        <f t="shared" si="5"/>
        <v>0</v>
      </c>
      <c r="Q32" s="178">
        <f t="shared" si="5"/>
        <v>0</v>
      </c>
      <c r="R32" s="178">
        <f t="shared" si="5"/>
        <v>0</v>
      </c>
      <c r="S32" s="178">
        <f t="shared" si="5"/>
        <v>0</v>
      </c>
      <c r="T32" s="313"/>
      <c r="U32" s="11"/>
      <c r="V32" s="179"/>
    </row>
    <row r="33" spans="1:21" s="12" customFormat="1" ht="24" customHeight="1">
      <c r="A33" s="103">
        <v>1</v>
      </c>
      <c r="B33" s="127" t="s">
        <v>444</v>
      </c>
      <c r="C33" s="24">
        <v>1</v>
      </c>
      <c r="D33" s="24" t="s">
        <v>49</v>
      </c>
      <c r="E33" s="163">
        <v>1605000</v>
      </c>
      <c r="F33" s="102">
        <f t="shared" ref="F33:F38" si="6">E33*C33</f>
        <v>1605000</v>
      </c>
      <c r="G33" s="56"/>
      <c r="H33" s="57"/>
      <c r="I33" s="48"/>
      <c r="J33" s="57"/>
      <c r="K33" s="48"/>
      <c r="L33" s="48"/>
      <c r="M33" s="48"/>
      <c r="N33" s="57"/>
      <c r="O33" s="48"/>
      <c r="P33" s="57"/>
      <c r="Q33" s="48"/>
      <c r="R33" s="57"/>
      <c r="S33" s="48"/>
      <c r="T33" s="48"/>
      <c r="U33" s="11"/>
    </row>
    <row r="34" spans="1:21" s="12" customFormat="1" ht="24" customHeight="1">
      <c r="A34" s="24">
        <v>2</v>
      </c>
      <c r="B34" s="34" t="s">
        <v>445</v>
      </c>
      <c r="C34" s="24">
        <v>1</v>
      </c>
      <c r="D34" s="24" t="s">
        <v>49</v>
      </c>
      <c r="E34" s="163">
        <v>1200000</v>
      </c>
      <c r="F34" s="102">
        <f t="shared" si="6"/>
        <v>1200000</v>
      </c>
      <c r="G34" s="56"/>
      <c r="H34" s="57"/>
      <c r="I34" s="48"/>
      <c r="J34" s="57"/>
      <c r="K34" s="48"/>
      <c r="L34" s="48"/>
      <c r="M34" s="48"/>
      <c r="N34" s="57"/>
      <c r="O34" s="48"/>
      <c r="P34" s="57"/>
      <c r="Q34" s="48"/>
      <c r="R34" s="57"/>
      <c r="S34" s="48"/>
      <c r="T34" s="145"/>
      <c r="U34" s="11"/>
    </row>
    <row r="35" spans="1:21" s="12" customFormat="1" ht="24" customHeight="1">
      <c r="A35" s="103">
        <v>3</v>
      </c>
      <c r="B35" s="108" t="s">
        <v>446</v>
      </c>
      <c r="C35" s="103">
        <v>1</v>
      </c>
      <c r="D35" s="106" t="s">
        <v>49</v>
      </c>
      <c r="E35" s="159">
        <v>1449000</v>
      </c>
      <c r="F35" s="166">
        <f t="shared" si="6"/>
        <v>1449000</v>
      </c>
      <c r="G35" s="107"/>
      <c r="H35" s="54"/>
      <c r="I35" s="55"/>
      <c r="J35" s="54"/>
      <c r="K35" s="55"/>
      <c r="L35" s="55"/>
      <c r="M35" s="55"/>
      <c r="N35" s="54"/>
      <c r="O35" s="55"/>
      <c r="P35" s="54"/>
      <c r="Q35" s="55"/>
      <c r="R35" s="54"/>
      <c r="S35" s="55"/>
      <c r="T35" s="62"/>
      <c r="U35" s="11"/>
    </row>
    <row r="36" spans="1:21" s="12" customFormat="1" ht="24" customHeight="1">
      <c r="A36" s="24">
        <v>4</v>
      </c>
      <c r="B36" s="25" t="s">
        <v>447</v>
      </c>
      <c r="C36" s="24">
        <v>1</v>
      </c>
      <c r="D36" s="24" t="s">
        <v>49</v>
      </c>
      <c r="E36" s="163">
        <v>140000</v>
      </c>
      <c r="F36" s="102">
        <f t="shared" si="6"/>
        <v>140000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48"/>
      <c r="U36" s="11"/>
    </row>
    <row r="37" spans="1:21" s="12" customFormat="1" ht="24" customHeight="1">
      <c r="A37" s="103">
        <v>5</v>
      </c>
      <c r="B37" s="25" t="s">
        <v>448</v>
      </c>
      <c r="C37" s="24">
        <v>50</v>
      </c>
      <c r="D37" s="24" t="s">
        <v>124</v>
      </c>
      <c r="E37" s="163">
        <v>16500</v>
      </c>
      <c r="F37" s="102">
        <f t="shared" si="6"/>
        <v>825000</v>
      </c>
      <c r="G37" s="56"/>
      <c r="H37" s="57"/>
      <c r="I37" s="58"/>
      <c r="J37" s="57"/>
      <c r="K37" s="58"/>
      <c r="L37" s="58"/>
      <c r="M37" s="58"/>
      <c r="N37" s="57"/>
      <c r="O37" s="58"/>
      <c r="P37" s="57"/>
      <c r="Q37" s="58"/>
      <c r="R37" s="57"/>
      <c r="S37" s="58"/>
      <c r="T37" s="64"/>
      <c r="U37" s="11"/>
    </row>
    <row r="38" spans="1:21" s="12" customFormat="1" ht="24" customHeight="1">
      <c r="A38" s="24">
        <v>6</v>
      </c>
      <c r="B38" s="25" t="s">
        <v>449</v>
      </c>
      <c r="C38" s="24">
        <v>1</v>
      </c>
      <c r="D38" s="24" t="s">
        <v>123</v>
      </c>
      <c r="E38" s="163">
        <v>18200</v>
      </c>
      <c r="F38" s="102">
        <f t="shared" si="6"/>
        <v>18200</v>
      </c>
      <c r="G38" s="56"/>
      <c r="H38" s="57"/>
      <c r="I38" s="58"/>
      <c r="J38" s="57"/>
      <c r="K38" s="58"/>
      <c r="L38" s="58"/>
      <c r="M38" s="58"/>
      <c r="N38" s="57"/>
      <c r="O38" s="58"/>
      <c r="P38" s="57"/>
      <c r="Q38" s="58"/>
      <c r="R38" s="57"/>
      <c r="S38" s="58"/>
      <c r="T38" s="58"/>
      <c r="U38" s="11"/>
    </row>
    <row r="39" spans="1:21" s="12" customFormat="1">
      <c r="A39" s="103">
        <v>7</v>
      </c>
      <c r="B39" s="158" t="s">
        <v>450</v>
      </c>
      <c r="C39" s="103">
        <v>1</v>
      </c>
      <c r="D39" s="103" t="s">
        <v>126</v>
      </c>
      <c r="E39" s="159">
        <v>54000</v>
      </c>
      <c r="F39" s="166">
        <f>C39*E39</f>
        <v>54000</v>
      </c>
      <c r="G39" s="107"/>
      <c r="H39" s="57"/>
      <c r="I39" s="58"/>
      <c r="J39" s="57"/>
      <c r="K39" s="58"/>
      <c r="L39" s="58"/>
      <c r="M39" s="58"/>
      <c r="N39" s="57"/>
      <c r="O39" s="58"/>
      <c r="P39" s="57"/>
      <c r="Q39" s="58"/>
      <c r="R39" s="57"/>
      <c r="S39" s="58"/>
      <c r="T39" s="58"/>
      <c r="U39" s="11"/>
    </row>
    <row r="40" spans="1:21" s="12" customFormat="1" ht="24" customHeight="1">
      <c r="A40" s="24">
        <v>8</v>
      </c>
      <c r="B40" s="34" t="s">
        <v>609</v>
      </c>
      <c r="C40" s="24">
        <v>40</v>
      </c>
      <c r="D40" s="24" t="s">
        <v>124</v>
      </c>
      <c r="E40" s="163">
        <v>5500</v>
      </c>
      <c r="F40" s="102">
        <f t="shared" ref="F40:F56" si="7">E40*C40</f>
        <v>220000</v>
      </c>
      <c r="G40" s="56"/>
      <c r="H40" s="57"/>
      <c r="I40" s="48"/>
      <c r="J40" s="57"/>
      <c r="K40" s="48"/>
      <c r="L40" s="48"/>
      <c r="M40" s="48"/>
      <c r="N40" s="57"/>
      <c r="O40" s="48"/>
      <c r="P40" s="57"/>
      <c r="Q40" s="48"/>
      <c r="R40" s="57"/>
      <c r="S40" s="48"/>
      <c r="T40" s="145"/>
      <c r="U40" s="11"/>
    </row>
    <row r="41" spans="1:21" s="12" customFormat="1" ht="24" customHeight="1">
      <c r="A41" s="103">
        <v>9</v>
      </c>
      <c r="B41" s="108" t="s">
        <v>452</v>
      </c>
      <c r="C41" s="103">
        <v>40</v>
      </c>
      <c r="D41" s="106" t="s">
        <v>124</v>
      </c>
      <c r="E41" s="159">
        <v>700</v>
      </c>
      <c r="F41" s="166">
        <f t="shared" si="7"/>
        <v>28000</v>
      </c>
      <c r="G41" s="107"/>
      <c r="H41" s="54"/>
      <c r="I41" s="55"/>
      <c r="J41" s="54"/>
      <c r="K41" s="55"/>
      <c r="L41" s="55"/>
      <c r="M41" s="55"/>
      <c r="N41" s="54"/>
      <c r="O41" s="55"/>
      <c r="P41" s="54"/>
      <c r="Q41" s="55"/>
      <c r="R41" s="54"/>
      <c r="S41" s="55"/>
      <c r="T41" s="62"/>
      <c r="U41" s="11"/>
    </row>
    <row r="42" spans="1:21" s="12" customFormat="1" ht="24" customHeight="1">
      <c r="A42" s="24">
        <v>10</v>
      </c>
      <c r="B42" s="25" t="s">
        <v>453</v>
      </c>
      <c r="C42" s="24">
        <v>1</v>
      </c>
      <c r="D42" s="24" t="s">
        <v>49</v>
      </c>
      <c r="E42" s="163">
        <v>210100</v>
      </c>
      <c r="F42" s="102">
        <f t="shared" si="7"/>
        <v>210100</v>
      </c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48"/>
      <c r="U42" s="11"/>
    </row>
    <row r="43" spans="1:21" s="12" customFormat="1">
      <c r="A43" s="103">
        <v>21</v>
      </c>
      <c r="B43" s="114" t="s">
        <v>307</v>
      </c>
      <c r="C43" s="378"/>
      <c r="D43" s="378"/>
      <c r="E43" s="513"/>
      <c r="F43" s="379"/>
      <c r="G43" s="381"/>
      <c r="H43" s="352" t="s">
        <v>51</v>
      </c>
      <c r="I43" s="419">
        <v>366500</v>
      </c>
      <c r="J43" s="419"/>
      <c r="K43" s="419"/>
      <c r="L43" s="419"/>
      <c r="M43" s="419"/>
      <c r="N43" s="419"/>
      <c r="O43" s="419"/>
      <c r="P43" s="537"/>
      <c r="Q43" s="537"/>
      <c r="R43" s="495"/>
      <c r="S43" s="389"/>
      <c r="T43" s="585">
        <v>4</v>
      </c>
      <c r="U43" s="11"/>
    </row>
    <row r="44" spans="1:21" s="12" customFormat="1">
      <c r="A44" s="24">
        <v>22</v>
      </c>
      <c r="B44" s="114" t="s">
        <v>308</v>
      </c>
      <c r="C44" s="378"/>
      <c r="D44" s="378"/>
      <c r="E44" s="513"/>
      <c r="F44" s="379"/>
      <c r="G44" s="381"/>
      <c r="H44" s="352"/>
      <c r="I44" s="427"/>
      <c r="J44" s="352" t="s">
        <v>51</v>
      </c>
      <c r="K44" s="427">
        <v>565000</v>
      </c>
      <c r="L44" s="423"/>
      <c r="M44" s="427"/>
      <c r="N44" s="423"/>
      <c r="O44" s="427"/>
      <c r="P44" s="597"/>
      <c r="Q44" s="597"/>
      <c r="R44" s="495"/>
      <c r="S44" s="389"/>
      <c r="T44" s="585">
        <v>4</v>
      </c>
      <c r="U44" s="11"/>
    </row>
    <row r="45" spans="1:21" s="12" customFormat="1">
      <c r="A45" s="103">
        <v>23</v>
      </c>
      <c r="B45" s="114" t="s">
        <v>309</v>
      </c>
      <c r="C45" s="378"/>
      <c r="D45" s="378"/>
      <c r="E45" s="513"/>
      <c r="F45" s="379"/>
      <c r="G45" s="381"/>
      <c r="H45" s="352"/>
      <c r="I45" s="427"/>
      <c r="J45" s="423"/>
      <c r="K45" s="427"/>
      <c r="L45" s="352" t="s">
        <v>51</v>
      </c>
      <c r="M45" s="427">
        <v>320000</v>
      </c>
      <c r="N45" s="423"/>
      <c r="O45" s="427"/>
      <c r="P45" s="597"/>
      <c r="Q45" s="597"/>
      <c r="R45" s="495"/>
      <c r="S45" s="590"/>
      <c r="T45" s="591">
        <v>4</v>
      </c>
      <c r="U45" s="11"/>
    </row>
    <row r="46" spans="1:21" s="12" customFormat="1">
      <c r="A46" s="24">
        <v>24</v>
      </c>
      <c r="B46" s="114" t="s">
        <v>310</v>
      </c>
      <c r="C46" s="378"/>
      <c r="D46" s="378"/>
      <c r="E46" s="513"/>
      <c r="F46" s="379"/>
      <c r="G46" s="381"/>
      <c r="H46" s="352"/>
      <c r="I46" s="251"/>
      <c r="J46" s="419"/>
      <c r="K46" s="251"/>
      <c r="L46" s="419"/>
      <c r="M46" s="251"/>
      <c r="N46" s="352" t="s">
        <v>51</v>
      </c>
      <c r="O46" s="251">
        <v>800000</v>
      </c>
      <c r="P46" s="597"/>
      <c r="Q46" s="597"/>
      <c r="R46" s="503"/>
      <c r="S46" s="503"/>
      <c r="T46" s="591">
        <v>4</v>
      </c>
      <c r="U46" s="11"/>
    </row>
    <row r="47" spans="1:21" s="12" customFormat="1">
      <c r="A47" s="103">
        <v>25</v>
      </c>
      <c r="B47" s="114" t="s">
        <v>311</v>
      </c>
      <c r="C47" s="378"/>
      <c r="D47" s="378"/>
      <c r="E47" s="513"/>
      <c r="F47" s="379"/>
      <c r="G47" s="381"/>
      <c r="H47" s="352" t="s">
        <v>51</v>
      </c>
      <c r="I47" s="419">
        <v>1500000</v>
      </c>
      <c r="J47" s="419"/>
      <c r="K47" s="419"/>
      <c r="L47" s="419"/>
      <c r="M47" s="419"/>
      <c r="N47" s="419"/>
      <c r="O47" s="419"/>
      <c r="P47" s="597"/>
      <c r="Q47" s="597"/>
      <c r="R47" s="503"/>
      <c r="S47" s="503"/>
      <c r="T47" s="591">
        <v>4</v>
      </c>
      <c r="U47" s="11"/>
    </row>
    <row r="48" spans="1:21" s="12" customFormat="1" ht="48">
      <c r="A48" s="24">
        <v>26</v>
      </c>
      <c r="B48" s="114" t="s">
        <v>312</v>
      </c>
      <c r="C48" s="378"/>
      <c r="D48" s="378"/>
      <c r="E48" s="513"/>
      <c r="F48" s="379"/>
      <c r="G48" s="381"/>
      <c r="H48" s="423"/>
      <c r="I48" s="427"/>
      <c r="J48" s="352" t="s">
        <v>51</v>
      </c>
      <c r="K48" s="427">
        <v>1060000</v>
      </c>
      <c r="L48" s="423"/>
      <c r="M48" s="427"/>
      <c r="N48" s="423"/>
      <c r="O48" s="427"/>
      <c r="P48" s="597"/>
      <c r="Q48" s="597"/>
      <c r="R48" s="503"/>
      <c r="S48" s="503"/>
      <c r="T48" s="591">
        <v>4</v>
      </c>
      <c r="U48" s="11"/>
    </row>
    <row r="49" spans="1:23" s="12" customFormat="1" ht="48">
      <c r="A49" s="103">
        <v>27</v>
      </c>
      <c r="B49" s="114" t="s">
        <v>313</v>
      </c>
      <c r="C49" s="378"/>
      <c r="D49" s="378"/>
      <c r="E49" s="513"/>
      <c r="F49" s="379"/>
      <c r="G49" s="381"/>
      <c r="H49" s="423"/>
      <c r="I49" s="427"/>
      <c r="J49" s="423"/>
      <c r="K49" s="427"/>
      <c r="L49" s="352" t="s">
        <v>51</v>
      </c>
      <c r="M49" s="427">
        <v>1300000</v>
      </c>
      <c r="N49" s="423"/>
      <c r="O49" s="427"/>
      <c r="P49" s="597"/>
      <c r="Q49" s="597"/>
      <c r="R49" s="503"/>
      <c r="S49" s="503"/>
      <c r="T49" s="591">
        <v>4</v>
      </c>
      <c r="U49" s="11"/>
    </row>
    <row r="50" spans="1:23" s="12" customFormat="1">
      <c r="A50" s="24">
        <v>28</v>
      </c>
      <c r="B50" s="127" t="s">
        <v>314</v>
      </c>
      <c r="C50" s="378"/>
      <c r="D50" s="378"/>
      <c r="E50" s="513"/>
      <c r="F50" s="379"/>
      <c r="G50" s="381"/>
      <c r="H50" s="419"/>
      <c r="I50" s="251"/>
      <c r="J50" s="419"/>
      <c r="K50" s="251"/>
      <c r="L50" s="419"/>
      <c r="M50" s="251"/>
      <c r="N50" s="352" t="s">
        <v>51</v>
      </c>
      <c r="O50" s="251">
        <v>1400000</v>
      </c>
      <c r="P50" s="597"/>
      <c r="Q50" s="597"/>
      <c r="R50" s="503"/>
      <c r="S50" s="503"/>
      <c r="T50" s="591">
        <v>4</v>
      </c>
      <c r="U50" s="11"/>
    </row>
    <row r="51" spans="1:23" s="12" customFormat="1">
      <c r="A51" s="103">
        <v>29</v>
      </c>
      <c r="B51" s="127" t="s">
        <v>315</v>
      </c>
      <c r="C51" s="378"/>
      <c r="D51" s="378"/>
      <c r="E51" s="513"/>
      <c r="F51" s="379"/>
      <c r="G51" s="381"/>
      <c r="H51" s="352" t="s">
        <v>51</v>
      </c>
      <c r="I51" s="419">
        <v>2000000</v>
      </c>
      <c r="J51" s="419"/>
      <c r="K51" s="419"/>
      <c r="L51" s="419"/>
      <c r="M51" s="419"/>
      <c r="N51" s="419"/>
      <c r="O51" s="419"/>
      <c r="P51" s="597"/>
      <c r="Q51" s="597"/>
      <c r="R51" s="506"/>
      <c r="S51" s="503"/>
      <c r="T51" s="591">
        <v>4</v>
      </c>
      <c r="U51" s="11"/>
    </row>
    <row r="52" spans="1:23" s="12" customFormat="1">
      <c r="A52" s="24">
        <v>30</v>
      </c>
      <c r="B52" s="127" t="s">
        <v>315</v>
      </c>
      <c r="C52" s="378"/>
      <c r="D52" s="378"/>
      <c r="E52" s="513"/>
      <c r="F52" s="379"/>
      <c r="G52" s="381"/>
      <c r="H52" s="419"/>
      <c r="I52" s="251"/>
      <c r="J52" s="352" t="s">
        <v>51</v>
      </c>
      <c r="K52" s="251">
        <v>2000000</v>
      </c>
      <c r="L52" s="419"/>
      <c r="M52" s="251"/>
      <c r="N52" s="419"/>
      <c r="O52" s="251"/>
      <c r="P52" s="597"/>
      <c r="Q52" s="597"/>
      <c r="R52" s="503"/>
      <c r="S52" s="503"/>
      <c r="T52" s="591">
        <v>4</v>
      </c>
      <c r="U52" s="11"/>
    </row>
    <row r="53" spans="1:23" s="12" customFormat="1">
      <c r="A53" s="103">
        <v>31</v>
      </c>
      <c r="B53" s="127" t="s">
        <v>315</v>
      </c>
      <c r="C53" s="378"/>
      <c r="D53" s="378"/>
      <c r="E53" s="513"/>
      <c r="F53" s="379"/>
      <c r="G53" s="381"/>
      <c r="H53" s="442"/>
      <c r="I53" s="443"/>
      <c r="J53" s="442"/>
      <c r="K53" s="443"/>
      <c r="L53" s="352" t="s">
        <v>51</v>
      </c>
      <c r="M53" s="443">
        <v>2000000</v>
      </c>
      <c r="N53" s="442"/>
      <c r="O53" s="443"/>
      <c r="P53" s="597"/>
      <c r="Q53" s="597"/>
      <c r="R53" s="503"/>
      <c r="S53" s="503"/>
      <c r="T53" s="591">
        <v>4</v>
      </c>
      <c r="U53" s="11"/>
    </row>
    <row r="54" spans="1:23" s="12" customFormat="1">
      <c r="A54" s="24">
        <v>32</v>
      </c>
      <c r="B54" s="238" t="s">
        <v>315</v>
      </c>
      <c r="C54" s="394"/>
      <c r="D54" s="394"/>
      <c r="E54" s="588"/>
      <c r="F54" s="395"/>
      <c r="G54" s="396"/>
      <c r="H54" s="442"/>
      <c r="I54" s="443"/>
      <c r="J54" s="442"/>
      <c r="K54" s="443"/>
      <c r="L54" s="443"/>
      <c r="M54" s="443"/>
      <c r="N54" s="517" t="s">
        <v>51</v>
      </c>
      <c r="O54" s="443">
        <v>2000000</v>
      </c>
      <c r="P54" s="597"/>
      <c r="Q54" s="597"/>
      <c r="R54" s="601"/>
      <c r="S54" s="601"/>
      <c r="T54" s="586">
        <v>4</v>
      </c>
      <c r="U54" s="11"/>
    </row>
    <row r="55" spans="1:23" s="12" customFormat="1" ht="24" customHeight="1">
      <c r="A55" s="103">
        <v>33</v>
      </c>
      <c r="B55" s="25"/>
      <c r="C55" s="24"/>
      <c r="D55" s="24"/>
      <c r="E55" s="163"/>
      <c r="F55" s="102">
        <f t="shared" si="7"/>
        <v>0</v>
      </c>
      <c r="G55" s="56"/>
      <c r="H55" s="57"/>
      <c r="I55" s="58"/>
      <c r="J55" s="57"/>
      <c r="K55" s="58"/>
      <c r="L55" s="58"/>
      <c r="M55" s="58"/>
      <c r="N55" s="57"/>
      <c r="O55" s="58"/>
      <c r="P55" s="57"/>
      <c r="Q55" s="58"/>
      <c r="R55" s="57"/>
      <c r="S55" s="58"/>
      <c r="T55" s="64"/>
      <c r="U55" s="11"/>
    </row>
    <row r="56" spans="1:23" s="12" customFormat="1" ht="24" customHeight="1">
      <c r="A56" s="24">
        <v>34</v>
      </c>
      <c r="B56" s="25"/>
      <c r="C56" s="24"/>
      <c r="D56" s="24"/>
      <c r="E56" s="163"/>
      <c r="F56" s="102">
        <f t="shared" si="7"/>
        <v>0</v>
      </c>
      <c r="G56" s="56"/>
      <c r="H56" s="57"/>
      <c r="I56" s="58"/>
      <c r="J56" s="57"/>
      <c r="K56" s="58"/>
      <c r="L56" s="58"/>
      <c r="M56" s="58"/>
      <c r="N56" s="57"/>
      <c r="O56" s="58"/>
      <c r="P56" s="57"/>
      <c r="Q56" s="58"/>
      <c r="R56" s="57"/>
      <c r="S56" s="58"/>
      <c r="T56" s="58"/>
      <c r="U56" s="11"/>
    </row>
    <row r="57" spans="1:23" s="12" customFormat="1">
      <c r="A57" s="13">
        <v>35</v>
      </c>
      <c r="B57" s="339"/>
      <c r="C57" s="13"/>
      <c r="D57" s="13"/>
      <c r="E57" s="599"/>
      <c r="F57" s="136">
        <f>C57*E57</f>
        <v>0</v>
      </c>
      <c r="G57" s="137"/>
      <c r="H57" s="51"/>
      <c r="I57" s="52"/>
      <c r="J57" s="51"/>
      <c r="K57" s="52"/>
      <c r="L57" s="52"/>
      <c r="M57" s="52"/>
      <c r="N57" s="51"/>
      <c r="O57" s="52"/>
      <c r="P57" s="51"/>
      <c r="Q57" s="52"/>
      <c r="R57" s="51"/>
      <c r="S57" s="52"/>
      <c r="T57" s="52"/>
      <c r="U57" s="11"/>
    </row>
    <row r="58" spans="1:23" s="12" customFormat="1">
      <c r="G58" s="138"/>
      <c r="H58" s="66"/>
      <c r="I58" s="67"/>
      <c r="J58" s="66"/>
      <c r="K58" s="67"/>
      <c r="L58" s="67"/>
      <c r="M58" s="67"/>
      <c r="N58" s="66"/>
      <c r="O58" s="67"/>
      <c r="P58" s="66"/>
      <c r="Q58" s="67"/>
      <c r="R58" s="66"/>
      <c r="S58" s="67"/>
      <c r="T58" s="50"/>
    </row>
    <row r="59" spans="1:23" s="14" customFormat="1" ht="20.100000000000001" customHeight="1">
      <c r="A59" s="782" t="s">
        <v>17</v>
      </c>
      <c r="B59" s="782"/>
      <c r="C59" s="782"/>
      <c r="D59" s="782"/>
      <c r="E59" s="782"/>
      <c r="F59" s="782"/>
      <c r="G59" s="782"/>
      <c r="H59" s="782"/>
      <c r="I59" s="782"/>
      <c r="J59" s="782"/>
      <c r="K59" s="782"/>
      <c r="L59" s="782"/>
      <c r="M59" s="782"/>
      <c r="N59" s="782"/>
      <c r="O59" s="782"/>
      <c r="P59" s="782"/>
      <c r="Q59" s="782"/>
      <c r="R59" s="782"/>
      <c r="S59" s="782"/>
      <c r="T59" s="782"/>
      <c r="U59" s="782"/>
      <c r="V59" s="367"/>
      <c r="W59" s="367"/>
    </row>
    <row r="60" spans="1:23" s="14" customFormat="1" ht="20.100000000000001" customHeight="1">
      <c r="A60" s="15" t="s">
        <v>18</v>
      </c>
      <c r="B60" s="803" t="s">
        <v>19</v>
      </c>
      <c r="C60" s="803"/>
      <c r="D60" s="803"/>
      <c r="E60" s="16"/>
      <c r="F60" s="16"/>
      <c r="G60" s="367"/>
      <c r="H60" s="16"/>
      <c r="I60" s="367"/>
      <c r="J60" s="16"/>
      <c r="K60" s="367"/>
      <c r="L60" s="367"/>
      <c r="M60" s="367"/>
      <c r="N60" s="16"/>
      <c r="O60" s="367"/>
      <c r="P60" s="16"/>
      <c r="Q60" s="367"/>
      <c r="R60" s="16"/>
      <c r="S60" s="367"/>
      <c r="T60" s="367"/>
      <c r="U60" s="367"/>
      <c r="V60" s="367"/>
      <c r="W60" s="367"/>
    </row>
    <row r="61" spans="1:23" s="17" customFormat="1" ht="21.75">
      <c r="B61" s="17" t="s">
        <v>20</v>
      </c>
      <c r="G61" s="18"/>
      <c r="H61" s="16"/>
      <c r="I61" s="19"/>
      <c r="J61" s="16"/>
      <c r="K61" s="19"/>
      <c r="L61" s="19"/>
      <c r="M61" s="19"/>
      <c r="N61" s="16"/>
      <c r="O61" s="19"/>
      <c r="P61" s="16"/>
      <c r="Q61" s="19"/>
      <c r="R61" s="16"/>
      <c r="S61" s="19"/>
      <c r="T61" s="19"/>
    </row>
    <row r="62" spans="1:23">
      <c r="H62" s="57"/>
      <c r="I62" s="48"/>
      <c r="J62" s="57"/>
      <c r="K62" s="48"/>
      <c r="L62" s="48"/>
      <c r="M62" s="48"/>
      <c r="N62" s="57"/>
      <c r="O62" s="48"/>
      <c r="P62" s="57"/>
      <c r="Q62" s="48"/>
      <c r="R62" s="57"/>
      <c r="S62" s="48"/>
      <c r="T62" s="56"/>
    </row>
    <row r="63" spans="1:23">
      <c r="H63" s="57"/>
      <c r="I63" s="48"/>
      <c r="J63" s="57"/>
      <c r="K63" s="48"/>
      <c r="L63" s="48"/>
      <c r="M63" s="48"/>
      <c r="N63" s="57"/>
      <c r="O63" s="48"/>
      <c r="P63" s="57"/>
      <c r="Q63" s="48"/>
      <c r="R63" s="57"/>
      <c r="S63" s="48"/>
      <c r="T63" s="58"/>
    </row>
    <row r="64" spans="1:23">
      <c r="H64" s="57"/>
      <c r="I64" s="48"/>
      <c r="J64" s="57"/>
      <c r="K64" s="48"/>
      <c r="L64" s="48"/>
      <c r="M64" s="48"/>
      <c r="N64" s="57"/>
      <c r="O64" s="48"/>
      <c r="P64" s="57"/>
      <c r="Q64" s="48"/>
      <c r="R64" s="57"/>
      <c r="S64" s="48"/>
      <c r="T64" s="58"/>
    </row>
    <row r="65" spans="8:20">
      <c r="H65" s="57"/>
      <c r="I65" s="48"/>
      <c r="J65" s="57"/>
      <c r="K65" s="48"/>
      <c r="L65" s="48"/>
      <c r="M65" s="48"/>
      <c r="N65" s="57"/>
      <c r="O65" s="48"/>
      <c r="P65" s="57"/>
      <c r="Q65" s="48"/>
      <c r="R65" s="57"/>
      <c r="S65" s="48"/>
      <c r="T65" s="48"/>
    </row>
    <row r="66" spans="8:20">
      <c r="H66" s="57"/>
      <c r="I66" s="48"/>
      <c r="J66" s="57"/>
      <c r="K66" s="48"/>
      <c r="L66" s="48"/>
      <c r="M66" s="48"/>
      <c r="N66" s="57"/>
      <c r="O66" s="48"/>
      <c r="P66" s="57"/>
      <c r="Q66" s="48"/>
      <c r="R66" s="57"/>
      <c r="S66" s="48"/>
      <c r="T66" s="48"/>
    </row>
    <row r="67" spans="8:20">
      <c r="H67" s="259"/>
      <c r="I67" s="237"/>
      <c r="J67" s="259"/>
      <c r="K67" s="237"/>
      <c r="L67" s="237"/>
      <c r="M67" s="237"/>
      <c r="N67" s="259"/>
      <c r="O67" s="237"/>
      <c r="P67" s="259"/>
      <c r="Q67" s="237"/>
      <c r="R67" s="259"/>
      <c r="S67" s="237"/>
      <c r="T67" s="48"/>
    </row>
    <row r="68" spans="8:20">
      <c r="H68" s="57"/>
      <c r="I68" s="48"/>
      <c r="J68" s="57"/>
      <c r="K68" s="48"/>
      <c r="L68" s="48"/>
      <c r="M68" s="48"/>
      <c r="N68" s="57"/>
      <c r="O68" s="48"/>
      <c r="P68" s="57"/>
      <c r="Q68" s="48"/>
      <c r="R68" s="57"/>
      <c r="S68" s="48"/>
      <c r="T68" s="48"/>
    </row>
    <row r="69" spans="8:20">
      <c r="H69" s="57"/>
      <c r="I69" s="48"/>
      <c r="J69" s="57"/>
      <c r="K69" s="48"/>
      <c r="L69" s="48"/>
      <c r="M69" s="48"/>
      <c r="N69" s="57"/>
      <c r="O69" s="48"/>
      <c r="P69" s="57"/>
      <c r="Q69" s="48"/>
      <c r="R69" s="57"/>
      <c r="S69" s="48"/>
      <c r="T69" s="48"/>
    </row>
    <row r="70" spans="8:20">
      <c r="H70" s="57"/>
      <c r="I70" s="48"/>
      <c r="J70" s="57"/>
      <c r="K70" s="48"/>
      <c r="L70" s="48"/>
      <c r="M70" s="48"/>
      <c r="N70" s="57"/>
      <c r="O70" s="48"/>
      <c r="P70" s="57"/>
      <c r="Q70" s="48"/>
      <c r="R70" s="57"/>
      <c r="S70" s="48"/>
      <c r="T70" s="48"/>
    </row>
    <row r="71" spans="8:20">
      <c r="H71" s="57"/>
      <c r="I71" s="48"/>
      <c r="J71" s="57"/>
      <c r="K71" s="48"/>
      <c r="L71" s="48"/>
      <c r="M71" s="48"/>
      <c r="N71" s="57"/>
      <c r="O71" s="48"/>
      <c r="P71" s="57"/>
      <c r="Q71" s="48"/>
      <c r="R71" s="57"/>
      <c r="S71" s="48"/>
      <c r="T71" s="48"/>
    </row>
    <row r="72" spans="8:20">
      <c r="H72" s="57"/>
      <c r="I72" s="48"/>
      <c r="J72" s="57"/>
      <c r="K72" s="48"/>
      <c r="L72" s="48"/>
      <c r="M72" s="48"/>
      <c r="N72" s="57"/>
      <c r="O72" s="48"/>
      <c r="P72" s="57"/>
      <c r="Q72" s="48"/>
      <c r="R72" s="57"/>
      <c r="S72" s="48"/>
      <c r="T72" s="63"/>
    </row>
    <row r="73" spans="8:20">
      <c r="H73" s="57"/>
      <c r="I73" s="48"/>
      <c r="J73" s="57"/>
      <c r="K73" s="48"/>
      <c r="L73" s="48"/>
      <c r="M73" s="48"/>
      <c r="N73" s="57"/>
      <c r="O73" s="48"/>
      <c r="P73" s="57"/>
      <c r="Q73" s="48"/>
      <c r="R73" s="57"/>
      <c r="S73" s="48"/>
      <c r="T73" s="48"/>
    </row>
    <row r="74" spans="8:20">
      <c r="H74" s="51"/>
      <c r="I74" s="49"/>
      <c r="J74" s="51"/>
      <c r="K74" s="49"/>
      <c r="L74" s="49"/>
      <c r="M74" s="49"/>
      <c r="N74" s="51"/>
      <c r="O74" s="49"/>
      <c r="P74" s="51"/>
      <c r="Q74" s="49"/>
      <c r="R74" s="51"/>
      <c r="S74" s="49"/>
      <c r="T74" s="59"/>
    </row>
    <row r="77" spans="8:20">
      <c r="T77" s="367"/>
    </row>
    <row r="78" spans="8:20">
      <c r="T78" s="19"/>
    </row>
    <row r="80" spans="8:20">
      <c r="T80" s="367"/>
    </row>
    <row r="81" spans="20:20">
      <c r="T81" s="19"/>
    </row>
  </sheetData>
  <mergeCells count="19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A59:U59"/>
    <mergeCell ref="B60:D60"/>
    <mergeCell ref="G5:G6"/>
    <mergeCell ref="H5:I5"/>
    <mergeCell ref="J5:K5"/>
    <mergeCell ref="L5:M5"/>
    <mergeCell ref="N5:O5"/>
    <mergeCell ref="P5:Q5"/>
    <mergeCell ref="T4:T6"/>
  </mergeCells>
  <printOptions horizontalCentered="1"/>
  <pageMargins left="0.39" right="0.28999999999999998" top="0.38" bottom="0.41" header="0.39370078740157483" footer="0.23622047244094491"/>
  <pageSetup paperSize="9" scale="50" orientation="landscape" r:id="rId1"/>
  <headerFooter alignWithMargins="0">
    <oddFooter>&amp;C&amp;P/&amp;N&amp;R&amp;A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50</vt:i4>
      </vt:variant>
    </vt:vector>
  </HeadingPairs>
  <TitlesOfParts>
    <vt:vector size="75" baseType="lpstr">
      <vt:lpstr>แบบ ง.4-1 ครุศาสตร์</vt:lpstr>
      <vt:lpstr>แบบ ง.4-1 รร.สาธิต</vt:lpstr>
      <vt:lpstr>แบบ ง.4-1 เทคโนโลยีเกษตร</vt:lpstr>
      <vt:lpstr>แบบ ง.4-1 คหกรรม</vt:lpstr>
      <vt:lpstr>แบบ ง.4-1 สื่อสาร</vt:lpstr>
      <vt:lpstr>แบบ ง.4-1 บริหาร</vt:lpstr>
      <vt:lpstr>แบบ ง.4-1 วิทยาศาสตร์</vt:lpstr>
      <vt:lpstr>แบบ ง.4-1 วิศวกรรม</vt:lpstr>
      <vt:lpstr>แบบ ง.4-1 ศิลปกรรม</vt:lpstr>
      <vt:lpstr>แบบ ง.4-1 ศิลปศาสตร์</vt:lpstr>
      <vt:lpstr>แบบ ง.4-1 สถาปัตย์</vt:lpstr>
      <vt:lpstr>แบบ ง.4-1 การแพทย์บูรณาการ</vt:lpstr>
      <vt:lpstr>แบบ ง.4-1 สวส.</vt:lpstr>
      <vt:lpstr>แบบ ง.4-1 กองอาคาร</vt:lpstr>
      <vt:lpstr>แบบ ง.4-1 กองนโยบายและแผน</vt:lpstr>
      <vt:lpstr>แบบ ง.4-1 ประชาสัมพันธ์</vt:lpstr>
      <vt:lpstr>แบบ ง.4-1 กพน.</vt:lpstr>
      <vt:lpstr>แบบ ง.4-2 สวท.</vt:lpstr>
      <vt:lpstr>แบบ ง.4-2 สำนักประกันฯ</vt:lpstr>
      <vt:lpstr>แบบ ง.4-2 กองกลาง</vt:lpstr>
      <vt:lpstr>แบบ ง.4-2 กองคลัง</vt:lpstr>
      <vt:lpstr>แบบ ง.4-2 กบค.</vt:lpstr>
      <vt:lpstr>แบบ ง.4-2 สำนักบัณฑิต</vt:lpstr>
      <vt:lpstr>แบบ ง.4-2 กองกฎหมาย</vt:lpstr>
      <vt:lpstr>แบบ ง.4-2 </vt:lpstr>
      <vt:lpstr>'แบบ ง.4-1 กพน.'!Print_Area</vt:lpstr>
      <vt:lpstr>'แบบ ง.4-1 กองนโยบายและแผน'!Print_Area</vt:lpstr>
      <vt:lpstr>'แบบ ง.4-1 กองอาคาร'!Print_Area</vt:lpstr>
      <vt:lpstr>'แบบ ง.4-1 การแพทย์บูรณาการ'!Print_Area</vt:lpstr>
      <vt:lpstr>'แบบ ง.4-1 ครุศาสตร์'!Print_Area</vt:lpstr>
      <vt:lpstr>'แบบ ง.4-1 คหกรรม'!Print_Area</vt:lpstr>
      <vt:lpstr>'แบบ ง.4-1 เทคโนโลยีเกษตร'!Print_Area</vt:lpstr>
      <vt:lpstr>'แบบ ง.4-1 บริหาร'!Print_Area</vt:lpstr>
      <vt:lpstr>'แบบ ง.4-1 ประชาสัมพันธ์'!Print_Area</vt:lpstr>
      <vt:lpstr>'แบบ ง.4-1 รร.สาธิต'!Print_Area</vt:lpstr>
      <vt:lpstr>'แบบ ง.4-1 วิทยาศาสตร์'!Print_Area</vt:lpstr>
      <vt:lpstr>'แบบ ง.4-1 วิศวกรรม'!Print_Area</vt:lpstr>
      <vt:lpstr>'แบบ ง.4-1 ศิลปกรรม'!Print_Area</vt:lpstr>
      <vt:lpstr>'แบบ ง.4-1 ศิลปศาสตร์'!Print_Area</vt:lpstr>
      <vt:lpstr>'แบบ ง.4-1 สถาปัตย์'!Print_Area</vt:lpstr>
      <vt:lpstr>'แบบ ง.4-1 สวส.'!Print_Area</vt:lpstr>
      <vt:lpstr>'แบบ ง.4-1 สื่อสาร'!Print_Area</vt:lpstr>
      <vt:lpstr>'แบบ ง.4-2 '!Print_Area</vt:lpstr>
      <vt:lpstr>'แบบ ง.4-2 กบค.'!Print_Area</vt:lpstr>
      <vt:lpstr>'แบบ ง.4-2 กองกฎหมาย'!Print_Area</vt:lpstr>
      <vt:lpstr>'แบบ ง.4-2 กองกลาง'!Print_Area</vt:lpstr>
      <vt:lpstr>'แบบ ง.4-2 กองคลัง'!Print_Area</vt:lpstr>
      <vt:lpstr>'แบบ ง.4-2 สวท.'!Print_Area</vt:lpstr>
      <vt:lpstr>'แบบ ง.4-2 สำนักบัณฑิต'!Print_Area</vt:lpstr>
      <vt:lpstr>'แบบ ง.4-2 สำนักประกันฯ'!Print_Area</vt:lpstr>
      <vt:lpstr>'แบบ ง.4-1 กพน.'!Print_Titles</vt:lpstr>
      <vt:lpstr>'แบบ ง.4-1 กองนโยบายและแผน'!Print_Titles</vt:lpstr>
      <vt:lpstr>'แบบ ง.4-1 กองอาคาร'!Print_Titles</vt:lpstr>
      <vt:lpstr>'แบบ ง.4-1 การแพทย์บูรณาการ'!Print_Titles</vt:lpstr>
      <vt:lpstr>'แบบ ง.4-1 ครุศาสตร์'!Print_Titles</vt:lpstr>
      <vt:lpstr>'แบบ ง.4-1 คหกรรม'!Print_Titles</vt:lpstr>
      <vt:lpstr>'แบบ ง.4-1 เทคโนโลยีเกษตร'!Print_Titles</vt:lpstr>
      <vt:lpstr>'แบบ ง.4-1 บริหาร'!Print_Titles</vt:lpstr>
      <vt:lpstr>'แบบ ง.4-1 ประชาสัมพันธ์'!Print_Titles</vt:lpstr>
      <vt:lpstr>'แบบ ง.4-1 รร.สาธิต'!Print_Titles</vt:lpstr>
      <vt:lpstr>'แบบ ง.4-1 วิทยาศาสตร์'!Print_Titles</vt:lpstr>
      <vt:lpstr>'แบบ ง.4-1 วิศวกรรม'!Print_Titles</vt:lpstr>
      <vt:lpstr>'แบบ ง.4-1 ศิลปกรรม'!Print_Titles</vt:lpstr>
      <vt:lpstr>'แบบ ง.4-1 ศิลปศาสตร์'!Print_Titles</vt:lpstr>
      <vt:lpstr>'แบบ ง.4-1 สถาปัตย์'!Print_Titles</vt:lpstr>
      <vt:lpstr>'แบบ ง.4-1 สวส.'!Print_Titles</vt:lpstr>
      <vt:lpstr>'แบบ ง.4-1 สื่อสาร'!Print_Titles</vt:lpstr>
      <vt:lpstr>'แบบ ง.4-2 '!Print_Titles</vt:lpstr>
      <vt:lpstr>'แบบ ง.4-2 กบค.'!Print_Titles</vt:lpstr>
      <vt:lpstr>'แบบ ง.4-2 กองกฎหมาย'!Print_Titles</vt:lpstr>
      <vt:lpstr>'แบบ ง.4-2 กองกลาง'!Print_Titles</vt:lpstr>
      <vt:lpstr>'แบบ ง.4-2 กองคลัง'!Print_Titles</vt:lpstr>
      <vt:lpstr>'แบบ ง.4-2 สวท.'!Print_Titles</vt:lpstr>
      <vt:lpstr>'แบบ ง.4-2 สำนักบัณฑิต'!Print_Titles</vt:lpstr>
      <vt:lpstr>'แบบ ง.4-2 สำนักประกันฯ'!Print_Titles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2020-12-16T01:39:51Z</cp:lastPrinted>
  <dcterms:created xsi:type="dcterms:W3CDTF">2020-10-05T08:08:04Z</dcterms:created>
  <dcterms:modified xsi:type="dcterms:W3CDTF">2021-08-16T11:53:16Z</dcterms:modified>
</cp:coreProperties>
</file>